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ike\Documents\WellFilesCreator\WellFilesCreator\Templates\CPEC Bakken\"/>
    </mc:Choice>
  </mc:AlternateContent>
  <bookViews>
    <workbookView xWindow="0" yWindow="0" windowWidth="19890" windowHeight="10995" tabRatio="889"/>
  </bookViews>
  <sheets>
    <sheet name="Well Path" sheetId="2" r:id="rId1"/>
    <sheet name="Surveys" sheetId="1" r:id="rId2"/>
    <sheet name="Formation Tops" sheetId="3" r:id="rId3"/>
    <sheet name="Reservoir Evaluation" sheetId="4" r:id="rId4"/>
    <sheet name="ROP, Gas, Gamma" sheetId="5" r:id="rId5"/>
    <sheet name="Reference Depths" sheetId="6" r:id="rId6"/>
  </sheets>
  <definedNames>
    <definedName name="_xlnm.Print_Area" localSheetId="0">'Well Path'!$A$1:$N$52</definedName>
  </definedName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3" l="1"/>
  <c r="F32" i="3"/>
  <c r="G32" i="3"/>
  <c r="E33" i="3"/>
  <c r="G33" i="3" s="1"/>
  <c r="F33" i="3"/>
  <c r="E34" i="3"/>
  <c r="F34" i="3"/>
  <c r="G34" i="3"/>
  <c r="E35" i="3"/>
  <c r="F35" i="3"/>
  <c r="G35" i="3"/>
  <c r="E36" i="3"/>
  <c r="G36" i="3" s="1"/>
  <c r="F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G41" i="3" s="1"/>
  <c r="F41" i="3"/>
  <c r="E42" i="3"/>
  <c r="F42" i="3"/>
  <c r="G42" i="3"/>
  <c r="E43" i="3"/>
  <c r="F43" i="3"/>
  <c r="G43" i="3"/>
  <c r="E44" i="3"/>
  <c r="G44" i="3" s="1"/>
  <c r="F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G49" i="3" s="1"/>
  <c r="F49" i="3"/>
  <c r="E50" i="3"/>
  <c r="F50" i="3"/>
  <c r="G50" i="3"/>
  <c r="E51" i="3"/>
  <c r="F51" i="3"/>
  <c r="G51" i="3"/>
  <c r="E52" i="3"/>
  <c r="G52" i="3" s="1"/>
  <c r="F52" i="3"/>
  <c r="E53" i="3"/>
  <c r="F53" i="3"/>
  <c r="G53" i="3"/>
  <c r="E54" i="3"/>
  <c r="F54" i="3"/>
  <c r="G54" i="3"/>
  <c r="E57" i="3"/>
  <c r="G57" i="3" s="1"/>
  <c r="F57" i="3"/>
  <c r="E58" i="3"/>
  <c r="F58" i="3"/>
  <c r="G58" i="3"/>
  <c r="E59" i="3"/>
  <c r="F59" i="3"/>
  <c r="G59" i="3"/>
  <c r="E60" i="3"/>
  <c r="G60" i="3" s="1"/>
  <c r="F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G65" i="3" s="1"/>
  <c r="F65" i="3"/>
  <c r="E66" i="3"/>
  <c r="F66" i="3"/>
  <c r="G66" i="3"/>
  <c r="E67" i="3"/>
  <c r="F67" i="3"/>
  <c r="G67" i="3"/>
  <c r="E68" i="3"/>
  <c r="G68" i="3" s="1"/>
  <c r="F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G73" i="3" s="1"/>
  <c r="F73" i="3"/>
  <c r="E74" i="3"/>
  <c r="F74" i="3"/>
  <c r="G74" i="3"/>
  <c r="E75" i="3"/>
  <c r="F75" i="3"/>
  <c r="G75" i="3"/>
  <c r="E76" i="3"/>
  <c r="G76" i="3" s="1"/>
  <c r="F76" i="3"/>
  <c r="E77" i="3"/>
  <c r="F77" i="3"/>
  <c r="G77" i="3"/>
  <c r="E78" i="3"/>
  <c r="F78" i="3"/>
  <c r="G78" i="3"/>
  <c r="E79" i="3"/>
  <c r="F79" i="3"/>
  <c r="G79" i="3"/>
  <c r="E82" i="3"/>
  <c r="F82" i="3"/>
  <c r="G82" i="3"/>
  <c r="E83" i="3"/>
  <c r="F83" i="3"/>
  <c r="G83" i="3"/>
  <c r="E84" i="3"/>
  <c r="G84" i="3" s="1"/>
  <c r="F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G89" i="3" s="1"/>
  <c r="F89" i="3"/>
  <c r="E90" i="3"/>
  <c r="F90" i="3"/>
  <c r="G90" i="3"/>
  <c r="E91" i="3"/>
  <c r="F91" i="3"/>
  <c r="G91" i="3"/>
  <c r="E92" i="3"/>
  <c r="G92" i="3" s="1"/>
  <c r="F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G97" i="3" s="1"/>
  <c r="F97" i="3"/>
  <c r="E98" i="3"/>
  <c r="F98" i="3"/>
  <c r="G98" i="3"/>
  <c r="E99" i="3"/>
  <c r="F99" i="3"/>
  <c r="G99" i="3"/>
  <c r="E100" i="3"/>
  <c r="G100" i="3" s="1"/>
  <c r="F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7" i="3"/>
  <c r="F107" i="3"/>
  <c r="G107" i="3"/>
  <c r="E108" i="3"/>
  <c r="G108" i="3" s="1"/>
  <c r="F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G113" i="3" s="1"/>
  <c r="F113" i="3"/>
  <c r="E114" i="3"/>
  <c r="F114" i="3"/>
  <c r="G114" i="3"/>
  <c r="E115" i="3"/>
  <c r="F115" i="3"/>
  <c r="G115" i="3"/>
  <c r="E116" i="3"/>
  <c r="G116" i="3" s="1"/>
  <c r="F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G121" i="3" s="1"/>
  <c r="F121" i="3"/>
  <c r="E122" i="3"/>
  <c r="F122" i="3"/>
  <c r="G122" i="3"/>
  <c r="E123" i="3"/>
  <c r="F123" i="3"/>
  <c r="G123" i="3"/>
  <c r="E124" i="3"/>
  <c r="G124" i="3" s="1"/>
  <c r="F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G129" i="3" s="1"/>
  <c r="F129" i="3"/>
  <c r="O10" i="1"/>
  <c r="T13" i="1" l="1"/>
  <c r="T11" i="1"/>
  <c r="S8" i="1"/>
  <c r="R8" i="1"/>
  <c r="T7" i="1"/>
  <c r="I14" i="4" l="1"/>
  <c r="J14" i="4" s="1"/>
  <c r="I16" i="4"/>
  <c r="J16" i="4" s="1"/>
  <c r="I18" i="4"/>
  <c r="J18" i="4" s="1"/>
  <c r="I20" i="4"/>
  <c r="J20" i="4" s="1"/>
  <c r="I22" i="4"/>
  <c r="J22" i="4" s="1"/>
  <c r="I24" i="4"/>
  <c r="J24" i="4" s="1"/>
  <c r="I26" i="4"/>
  <c r="J26" i="4" s="1"/>
  <c r="I28" i="4"/>
  <c r="J28" i="4" s="1"/>
  <c r="I30" i="4"/>
  <c r="J30" i="4" s="1"/>
  <c r="I32" i="4"/>
  <c r="J32" i="4" s="1"/>
  <c r="I34" i="4"/>
  <c r="J34" i="4" s="1"/>
  <c r="I12" i="4"/>
  <c r="J12" i="4" s="1"/>
  <c r="Q7" i="1"/>
  <c r="M8" i="1"/>
  <c r="R7" i="1"/>
  <c r="N8" i="1"/>
  <c r="Q4" i="1"/>
  <c r="P4" i="1"/>
  <c r="T4" i="1"/>
  <c r="S4" i="1"/>
  <c r="S5" i="1"/>
  <c r="U5" i="1"/>
  <c r="U8" i="1"/>
  <c r="U7" i="1"/>
  <c r="P7" i="1"/>
  <c r="O8" i="1"/>
  <c r="P5" i="1"/>
  <c r="N7" i="1"/>
  <c r="M4" i="1"/>
  <c r="T8" i="1"/>
  <c r="M5" i="1"/>
  <c r="T5" i="1"/>
  <c r="N5" i="1"/>
  <c r="N4" i="1"/>
  <c r="O4" i="1"/>
  <c r="Q8" i="1"/>
  <c r="U4" i="1"/>
  <c r="R4" i="1"/>
  <c r="P8" i="1"/>
  <c r="R5" i="1"/>
  <c r="O7" i="1"/>
  <c r="O5" i="1"/>
  <c r="Q5" i="1"/>
  <c r="M7" i="1"/>
  <c r="S7" i="1"/>
  <c r="N6" i="1" l="1"/>
  <c r="P6" i="1"/>
  <c r="O12" i="1" s="1"/>
  <c r="N16" i="1"/>
  <c r="O16" i="1"/>
  <c r="T6" i="1"/>
  <c r="R6" i="1"/>
  <c r="O6" i="1"/>
  <c r="Q6" i="1"/>
  <c r="O15" i="1"/>
  <c r="U6" i="1"/>
  <c r="M6" i="1"/>
  <c r="S6" i="1"/>
  <c r="N15" i="1"/>
  <c r="C21" i="3"/>
  <c r="C22" i="3"/>
  <c r="M16" i="1"/>
  <c r="M15" i="1"/>
  <c r="B10" i="3" l="1"/>
  <c r="B11" i="3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9" i="3"/>
  <c r="C10" i="3"/>
  <c r="C11" i="3"/>
  <c r="C12" i="3"/>
  <c r="C13" i="3" s="1"/>
  <c r="C14" i="3" s="1"/>
  <c r="C15" i="3" s="1"/>
  <c r="C16" i="3" s="1"/>
  <c r="C17" i="3" s="1"/>
  <c r="C18" i="3" s="1"/>
  <c r="C19" i="3" s="1"/>
  <c r="C20" i="3" s="1"/>
  <c r="C23" i="3" s="1"/>
  <c r="C24" i="3" s="1"/>
  <c r="C25" i="3" s="1"/>
  <c r="C9" i="3"/>
  <c r="C4" i="3"/>
  <c r="C5" i="3" s="1"/>
  <c r="C6" i="3" s="1"/>
  <c r="C7" i="3" s="1"/>
  <c r="C8" i="3" s="1"/>
  <c r="B5" i="3"/>
  <c r="B6" i="3"/>
  <c r="B7" i="3" s="1"/>
  <c r="B8" i="3" s="1"/>
  <c r="B4" i="3"/>
  <c r="C3" i="3"/>
  <c r="C14" i="4" l="1"/>
  <c r="C12" i="4"/>
  <c r="B33" i="3" l="1"/>
  <c r="D11" i="3"/>
  <c r="D12" i="3"/>
  <c r="D25" i="3"/>
  <c r="D15" i="3"/>
  <c r="D16" i="3"/>
  <c r="C20" i="4"/>
  <c r="C31" i="3"/>
  <c r="D31" i="3" s="1"/>
  <c r="C56" i="3"/>
  <c r="D56" i="3" s="1"/>
  <c r="C81" i="3"/>
  <c r="D81" i="3" s="1"/>
  <c r="C106" i="3"/>
  <c r="D106" i="3" s="1"/>
  <c r="D2" i="3"/>
  <c r="D29" i="3"/>
  <c r="D28" i="3"/>
  <c r="C34" i="4"/>
  <c r="C28" i="4"/>
  <c r="C30" i="4"/>
  <c r="C32" i="4"/>
  <c r="E4" i="4"/>
  <c r="C26" i="4"/>
  <c r="C24" i="4"/>
  <c r="C22" i="4"/>
  <c r="C18" i="4"/>
  <c r="C16" i="4"/>
  <c r="C32" i="3"/>
  <c r="D32" i="3" s="1"/>
  <c r="C57" i="3"/>
  <c r="D57" i="3" s="1"/>
  <c r="C82" i="3"/>
  <c r="D82" i="3" s="1"/>
  <c r="C107" i="3"/>
  <c r="D107" i="3" s="1"/>
  <c r="D3" i="3"/>
  <c r="E8" i="4"/>
  <c r="C108" i="3"/>
  <c r="D108" i="3" s="1"/>
  <c r="C33" i="3"/>
  <c r="D33" i="3" s="1"/>
  <c r="C58" i="3"/>
  <c r="D58" i="3" s="1"/>
  <c r="C83" i="3"/>
  <c r="D83" i="3" s="1"/>
  <c r="D4" i="3"/>
  <c r="C84" i="3"/>
  <c r="D84" i="3" s="1"/>
  <c r="C109" i="3"/>
  <c r="D109" i="3" s="1"/>
  <c r="D5" i="3"/>
  <c r="C34" i="3"/>
  <c r="D34" i="3" s="1"/>
  <c r="C59" i="3"/>
  <c r="D59" i="3" s="1"/>
  <c r="D6" i="3"/>
  <c r="C35" i="3"/>
  <c r="D35" i="3" s="1"/>
  <c r="C60" i="3"/>
  <c r="D60" i="3" s="1"/>
  <c r="C85" i="3"/>
  <c r="D85" i="3" s="1"/>
  <c r="C110" i="3"/>
  <c r="D110" i="3" s="1"/>
  <c r="D7" i="3"/>
  <c r="C36" i="3"/>
  <c r="D36" i="3" s="1"/>
  <c r="C61" i="3"/>
  <c r="D61" i="3" s="1"/>
  <c r="C86" i="3"/>
  <c r="D86" i="3" s="1"/>
  <c r="C111" i="3"/>
  <c r="D111" i="3" s="1"/>
  <c r="D8" i="3"/>
  <c r="C37" i="3"/>
  <c r="D37" i="3" s="1"/>
  <c r="C62" i="3"/>
  <c r="D62" i="3" s="1"/>
  <c r="C87" i="3"/>
  <c r="D87" i="3" s="1"/>
  <c r="C112" i="3"/>
  <c r="D112" i="3" s="1"/>
  <c r="D9" i="3"/>
  <c r="C113" i="3"/>
  <c r="D113" i="3" s="1"/>
  <c r="C38" i="3"/>
  <c r="D38" i="3" s="1"/>
  <c r="C63" i="3"/>
  <c r="D63" i="3" s="1"/>
  <c r="C88" i="3"/>
  <c r="D88" i="3" s="1"/>
  <c r="C39" i="3"/>
  <c r="D39" i="3" s="1"/>
  <c r="C64" i="3"/>
  <c r="D64" i="3" s="1"/>
  <c r="C89" i="3"/>
  <c r="D89" i="3" s="1"/>
  <c r="C114" i="3"/>
  <c r="D114" i="3" s="1"/>
  <c r="D10" i="3"/>
  <c r="F29" i="3"/>
  <c r="B31" i="3"/>
  <c r="B56" i="3"/>
  <c r="B81" i="3"/>
  <c r="B106" i="3"/>
  <c r="B32" i="3"/>
  <c r="B57" i="3"/>
  <c r="B83" i="3"/>
  <c r="C40" i="3"/>
  <c r="D40" i="3" s="1"/>
  <c r="C65" i="3"/>
  <c r="D65" i="3" s="1"/>
  <c r="C90" i="3"/>
  <c r="D90" i="3" s="1"/>
  <c r="C115" i="3"/>
  <c r="D115" i="3" s="1"/>
  <c r="B107" i="3"/>
  <c r="B82" i="3"/>
  <c r="F3" i="3"/>
  <c r="C41" i="3"/>
  <c r="D41" i="3" s="1"/>
  <c r="C66" i="3"/>
  <c r="D66" i="3" s="1"/>
  <c r="C91" i="3"/>
  <c r="D91" i="3" s="1"/>
  <c r="C116" i="3"/>
  <c r="D116" i="3" s="1"/>
  <c r="C42" i="3"/>
  <c r="D42" i="3" s="1"/>
  <c r="C67" i="3"/>
  <c r="D67" i="3" s="1"/>
  <c r="C92" i="3"/>
  <c r="D92" i="3" s="1"/>
  <c r="C117" i="3"/>
  <c r="D117" i="3" s="1"/>
  <c r="D13" i="3"/>
  <c r="C43" i="3"/>
  <c r="D43" i="3" s="1"/>
  <c r="C68" i="3"/>
  <c r="D68" i="3" s="1"/>
  <c r="C93" i="3"/>
  <c r="D93" i="3" s="1"/>
  <c r="C118" i="3"/>
  <c r="D118" i="3" s="1"/>
  <c r="D14" i="3"/>
  <c r="C44" i="3"/>
  <c r="D44" i="3" s="1"/>
  <c r="C69" i="3"/>
  <c r="D69" i="3" s="1"/>
  <c r="C94" i="3"/>
  <c r="D94" i="3" s="1"/>
  <c r="C119" i="3"/>
  <c r="D119" i="3" s="1"/>
  <c r="C45" i="3"/>
  <c r="D45" i="3" s="1"/>
  <c r="C70" i="3"/>
  <c r="D70" i="3" s="1"/>
  <c r="C95" i="3"/>
  <c r="D95" i="3" s="1"/>
  <c r="C120" i="3"/>
  <c r="D120" i="3" s="1"/>
  <c r="C71" i="3"/>
  <c r="D71" i="3" s="1"/>
  <c r="C96" i="3"/>
  <c r="D96" i="3" s="1"/>
  <c r="C121" i="3"/>
  <c r="D121" i="3" s="1"/>
  <c r="D17" i="3"/>
  <c r="C46" i="3"/>
  <c r="D46" i="3" s="1"/>
  <c r="C47" i="3"/>
  <c r="D47" i="3" s="1"/>
  <c r="C72" i="3"/>
  <c r="D72" i="3" s="1"/>
  <c r="C97" i="3"/>
  <c r="D97" i="3" s="1"/>
  <c r="C122" i="3"/>
  <c r="D122" i="3" s="1"/>
  <c r="D18" i="3"/>
  <c r="C48" i="3"/>
  <c r="D48" i="3" s="1"/>
  <c r="C73" i="3"/>
  <c r="D73" i="3" s="1"/>
  <c r="C98" i="3"/>
  <c r="D98" i="3" s="1"/>
  <c r="C123" i="3"/>
  <c r="D123" i="3" s="1"/>
  <c r="D19" i="3"/>
  <c r="C49" i="3"/>
  <c r="D49" i="3" s="1"/>
  <c r="C74" i="3"/>
  <c r="D74" i="3" s="1"/>
  <c r="C99" i="3"/>
  <c r="D99" i="3" s="1"/>
  <c r="C124" i="3"/>
  <c r="D124" i="3" s="1"/>
  <c r="D20" i="3"/>
  <c r="C50" i="3"/>
  <c r="D50" i="3" s="1"/>
  <c r="C125" i="3"/>
  <c r="D125" i="3" s="1"/>
  <c r="D21" i="3"/>
  <c r="C75" i="3"/>
  <c r="D75" i="3" s="1"/>
  <c r="C100" i="3"/>
  <c r="D100" i="3" s="1"/>
  <c r="D22" i="3"/>
  <c r="C51" i="3"/>
  <c r="D51" i="3" s="1"/>
  <c r="C76" i="3"/>
  <c r="D76" i="3" s="1"/>
  <c r="C101" i="3"/>
  <c r="D101" i="3" s="1"/>
  <c r="C126" i="3"/>
  <c r="D126" i="3" s="1"/>
  <c r="D23" i="3"/>
  <c r="C52" i="3"/>
  <c r="D52" i="3" s="1"/>
  <c r="C77" i="3"/>
  <c r="D77" i="3" s="1"/>
  <c r="C102" i="3"/>
  <c r="D102" i="3" s="1"/>
  <c r="C127" i="3"/>
  <c r="D127" i="3" s="1"/>
  <c r="D24" i="3"/>
  <c r="C53" i="3"/>
  <c r="D53" i="3" s="1"/>
  <c r="C78" i="3"/>
  <c r="D78" i="3" s="1"/>
  <c r="C103" i="3"/>
  <c r="D103" i="3" s="1"/>
  <c r="C128" i="3"/>
  <c r="D128" i="3" s="1"/>
  <c r="C54" i="3"/>
  <c r="D54" i="3" s="1"/>
  <c r="C79" i="3"/>
  <c r="D79" i="3" s="1"/>
  <c r="C104" i="3"/>
  <c r="D104" i="3" s="1"/>
  <c r="C129" i="3"/>
  <c r="D129" i="3" s="1"/>
  <c r="G26" i="4"/>
  <c r="F20" i="4"/>
  <c r="G34" i="4"/>
  <c r="H32" i="4"/>
  <c r="F30" i="4"/>
  <c r="G30" i="4"/>
  <c r="G16" i="4"/>
  <c r="G12" i="4"/>
  <c r="H28" i="4"/>
  <c r="H14" i="4"/>
  <c r="E28" i="4"/>
  <c r="H16" i="4"/>
  <c r="H22" i="4"/>
  <c r="E30" i="4"/>
  <c r="E18" i="4"/>
  <c r="H12" i="4"/>
  <c r="F32" i="4"/>
  <c r="F18" i="4"/>
  <c r="F26" i="4"/>
  <c r="E34" i="4"/>
  <c r="F34" i="4"/>
  <c r="E14" i="4"/>
  <c r="F22" i="4"/>
  <c r="E22" i="4"/>
  <c r="G32" i="4"/>
  <c r="E32" i="4"/>
  <c r="H20" i="4"/>
  <c r="F28" i="4"/>
  <c r="F16" i="4"/>
  <c r="G14" i="4"/>
  <c r="E26" i="4"/>
  <c r="F24" i="4"/>
  <c r="H24" i="4"/>
  <c r="E12" i="4"/>
  <c r="E16" i="4"/>
  <c r="E24" i="4"/>
  <c r="F12" i="4"/>
  <c r="G24" i="4"/>
  <c r="H34" i="4"/>
  <c r="H30" i="4"/>
  <c r="F14" i="4"/>
  <c r="G18" i="4"/>
  <c r="E20" i="4"/>
  <c r="G22" i="4"/>
  <c r="H26" i="4"/>
  <c r="G28" i="4"/>
  <c r="H18" i="4"/>
  <c r="G20" i="4"/>
  <c r="E7" i="4" l="1"/>
  <c r="E5" i="4"/>
  <c r="E6" i="4"/>
  <c r="E29" i="3"/>
  <c r="G29" i="3" s="1"/>
  <c r="E3" i="3"/>
  <c r="G3" i="3" s="1"/>
  <c r="E20" i="3"/>
  <c r="E14" i="3"/>
  <c r="E19" i="3"/>
  <c r="E13" i="3"/>
  <c r="E25" i="3"/>
  <c r="E15" i="3"/>
  <c r="E7" i="3"/>
  <c r="B58" i="3"/>
  <c r="B108" i="3"/>
  <c r="F4" i="3"/>
  <c r="E10" i="3"/>
  <c r="E17" i="3"/>
  <c r="E21" i="3"/>
  <c r="E9" i="3"/>
  <c r="E6" i="3"/>
  <c r="E16" i="3"/>
  <c r="E18" i="3"/>
  <c r="E8" i="3"/>
  <c r="E24" i="3"/>
  <c r="E11" i="3"/>
  <c r="E22" i="3"/>
  <c r="E5" i="3"/>
  <c r="E4" i="3"/>
  <c r="E12" i="3"/>
  <c r="E23" i="3"/>
  <c r="E3" i="4" l="1"/>
  <c r="G5" i="4" s="1"/>
  <c r="G4" i="3"/>
  <c r="B84" i="3"/>
  <c r="B34" i="3"/>
  <c r="F5" i="3"/>
  <c r="G5" i="3" s="1"/>
  <c r="B109" i="3"/>
  <c r="B59" i="3"/>
  <c r="G3" i="4" l="1"/>
  <c r="G7" i="4"/>
  <c r="G8" i="4"/>
  <c r="G4" i="4"/>
  <c r="G6" i="4"/>
  <c r="B110" i="3"/>
  <c r="B35" i="3"/>
  <c r="F6" i="3"/>
  <c r="G6" i="3" s="1"/>
  <c r="B85" i="3"/>
  <c r="B60" i="3"/>
  <c r="B61" i="3" l="1"/>
  <c r="B111" i="3"/>
  <c r="B86" i="3"/>
  <c r="F7" i="3"/>
  <c r="G7" i="3" s="1"/>
  <c r="B36" i="3"/>
  <c r="F8" i="3" l="1"/>
  <c r="G8" i="3" s="1"/>
  <c r="B37" i="3"/>
  <c r="B87" i="3"/>
  <c r="B62" i="3"/>
  <c r="B112" i="3"/>
  <c r="F9" i="3" l="1"/>
  <c r="G9" i="3" s="1"/>
  <c r="B63" i="3"/>
  <c r="B38" i="3"/>
  <c r="B113" i="3"/>
  <c r="B88" i="3"/>
  <c r="B64" i="3" l="1"/>
  <c r="B114" i="3"/>
  <c r="F10" i="3"/>
  <c r="G10" i="3" s="1"/>
  <c r="B89" i="3"/>
  <c r="B39" i="3"/>
  <c r="F11" i="3" l="1"/>
  <c r="G11" i="3" s="1"/>
  <c r="B40" i="3"/>
  <c r="B65" i="3"/>
  <c r="B90" i="3"/>
  <c r="B115" i="3"/>
  <c r="B91" i="3" l="1"/>
  <c r="B116" i="3"/>
  <c r="B66" i="3"/>
  <c r="B41" i="3"/>
  <c r="F12" i="3"/>
  <c r="G12" i="3" s="1"/>
  <c r="B42" i="3" l="1"/>
  <c r="F13" i="3"/>
  <c r="G13" i="3" s="1"/>
  <c r="B117" i="3"/>
  <c r="B67" i="3"/>
  <c r="B92" i="3"/>
  <c r="B68" i="3" l="1"/>
  <c r="B43" i="3"/>
  <c r="B118" i="3"/>
  <c r="F14" i="3"/>
  <c r="G14" i="3" s="1"/>
  <c r="B93" i="3"/>
  <c r="B94" i="3" l="1"/>
  <c r="B44" i="3"/>
  <c r="B69" i="3"/>
  <c r="B119" i="3"/>
  <c r="F15" i="3"/>
  <c r="G15" i="3" s="1"/>
  <c r="F16" i="3" l="1"/>
  <c r="G16" i="3" s="1"/>
  <c r="B45" i="3"/>
  <c r="B120" i="3"/>
  <c r="B70" i="3"/>
  <c r="B95" i="3"/>
  <c r="B71" i="3" l="1"/>
  <c r="B121" i="3"/>
  <c r="F17" i="3"/>
  <c r="G17" i="3" s="1"/>
  <c r="B96" i="3"/>
  <c r="B46" i="3"/>
  <c r="B72" i="3" l="1"/>
  <c r="B47" i="3"/>
  <c r="F18" i="3"/>
  <c r="G18" i="3" s="1"/>
  <c r="B97" i="3"/>
  <c r="B122" i="3"/>
  <c r="B123" i="3" l="1"/>
  <c r="B48" i="3"/>
  <c r="B73" i="3"/>
  <c r="F19" i="3"/>
  <c r="G19" i="3" s="1"/>
  <c r="B98" i="3"/>
  <c r="F20" i="3" l="1"/>
  <c r="G20" i="3" s="1"/>
  <c r="B99" i="3"/>
  <c r="B124" i="3"/>
  <c r="B74" i="3"/>
  <c r="B49" i="3"/>
  <c r="B75" i="3" l="1"/>
  <c r="B100" i="3"/>
  <c r="B50" i="3"/>
  <c r="B125" i="3"/>
  <c r="F21" i="3"/>
  <c r="G21" i="3" s="1"/>
  <c r="B76" i="3" l="1"/>
  <c r="F22" i="3"/>
  <c r="G22" i="3" s="1"/>
  <c r="B126" i="3"/>
  <c r="B51" i="3"/>
  <c r="B101" i="3"/>
  <c r="B52" i="3" l="1"/>
  <c r="B127" i="3"/>
  <c r="B102" i="3"/>
  <c r="B77" i="3"/>
  <c r="F23" i="3"/>
  <c r="G23" i="3" s="1"/>
  <c r="B128" i="3" l="1"/>
  <c r="B103" i="3"/>
  <c r="B53" i="3"/>
  <c r="B78" i="3"/>
  <c r="F24" i="3"/>
  <c r="G24" i="3" s="1"/>
  <c r="B129" i="3" l="1"/>
  <c r="B104" i="3"/>
  <c r="B54" i="3"/>
  <c r="F25" i="3"/>
  <c r="G25" i="3" s="1"/>
  <c r="B79" i="3"/>
</calcChain>
</file>

<file path=xl/sharedStrings.xml><?xml version="1.0" encoding="utf-8"?>
<sst xmlns="http://schemas.openxmlformats.org/spreadsheetml/2006/main" count="101" uniqueCount="72">
  <si>
    <t>Depth</t>
  </si>
  <si>
    <t>Δ Depth (interval)</t>
  </si>
  <si>
    <t>Δ Distance (interval)</t>
  </si>
  <si>
    <t>Comment</t>
  </si>
  <si>
    <t>Build</t>
  </si>
  <si>
    <t>m</t>
  </si>
  <si>
    <t xml:space="preserve"> 0 - Non Reservoir:</t>
  </si>
  <si>
    <t>Evaluation</t>
  </si>
  <si>
    <t xml:space="preserve">Average dip calculation:  </t>
  </si>
  <si>
    <t>Dogleg</t>
  </si>
  <si>
    <t>Severity</t>
  </si>
  <si>
    <t xml:space="preserve"> </t>
  </si>
  <si>
    <t xml:space="preserve"> 4 - Good Reservoir:</t>
  </si>
  <si>
    <t>Gamma</t>
  </si>
  <si>
    <t>Gas</t>
  </si>
  <si>
    <t>ROP</t>
  </si>
  <si>
    <t>Gas (High)</t>
  </si>
  <si>
    <t>Gas (Avg)</t>
  </si>
  <si>
    <t>Gamma (Avg)</t>
  </si>
  <si>
    <t>ROP (Avg)</t>
  </si>
  <si>
    <t xml:space="preserve"> 3 - Fair Reservoir:</t>
  </si>
  <si>
    <t xml:space="preserve">        </t>
  </si>
  <si>
    <t>Dip Angle ° (interval)</t>
  </si>
  <si>
    <t>Top Target</t>
  </si>
  <si>
    <t>Bottom Target</t>
  </si>
  <si>
    <t>MSL (m)</t>
  </si>
  <si>
    <t>TVD (m)</t>
  </si>
  <si>
    <t>MD (m)</t>
  </si>
  <si>
    <t>K.B. Elevation (m):</t>
  </si>
  <si>
    <t>Dip Angle °</t>
  </si>
  <si>
    <t>Δ Depth</t>
  </si>
  <si>
    <t>Δ Distance</t>
  </si>
  <si>
    <t>Depth A</t>
  </si>
  <si>
    <t>Depth B</t>
  </si>
  <si>
    <t>MIN</t>
  </si>
  <si>
    <t>MAX</t>
  </si>
  <si>
    <t>RANGE</t>
  </si>
  <si>
    <t>Bakken (Middle Silty Dolomite/Reservoir) Reservoir Characterization</t>
  </si>
  <si>
    <t>Depth (MD)
 (m)</t>
  </si>
  <si>
    <t>Interval (m)</t>
  </si>
  <si>
    <t>(°/30 m)</t>
  </si>
  <si>
    <t>Vertical Section (m)</t>
  </si>
  <si>
    <t>E-W (m)</t>
  </si>
  <si>
    <t>N-S (m)</t>
  </si>
  <si>
    <t>Sub Sea Depth (m)</t>
  </si>
  <si>
    <t>True Vertical Depth (m)</t>
  </si>
  <si>
    <t>Drift Direction (°)</t>
  </si>
  <si>
    <t>Inclination (°)</t>
  </si>
  <si>
    <t>Measured Depth (m)</t>
  </si>
  <si>
    <t>Exshaw</t>
  </si>
  <si>
    <t>Upper Bakken Shale</t>
  </si>
  <si>
    <t>Target Window Top (m):</t>
  </si>
  <si>
    <t>Target Window Bottom (m):</t>
  </si>
  <si>
    <t>Depth to Exshaw Shale (m):</t>
  </si>
  <si>
    <t>Depth from Upper Bakken Shale (m):</t>
  </si>
  <si>
    <t>High</t>
  </si>
  <si>
    <t>Low</t>
  </si>
  <si>
    <t>Vertical Depth Range in Lateral Section:</t>
  </si>
  <si>
    <t>MD</t>
  </si>
  <si>
    <t>TVD</t>
  </si>
  <si>
    <t>MSL</t>
  </si>
  <si>
    <t>ICP Row #</t>
  </si>
  <si>
    <t>TD Row #</t>
  </si>
  <si>
    <t xml:space="preserve"> Total Section Drilled:</t>
  </si>
  <si>
    <t>.</t>
  </si>
  <si>
    <t>Depth (TVD) (m)</t>
  </si>
  <si>
    <t>Depth (MSL) (m)</t>
  </si>
  <si>
    <t>ICP</t>
  </si>
  <si>
    <t>TD</t>
  </si>
  <si>
    <t>Average Azimuth of Lateral Section:</t>
  </si>
  <si>
    <t xml:space="preserve"> 1 - Very Poor Reservoir:</t>
  </si>
  <si>
    <t xml:space="preserve"> 2 - Poor Reservoir: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</si>
</sst>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22"/>
      <name val="Arial"/>
      <family val="2"/>
    </font>
    <font>
      <b/>
      <sz val="14"/>
      <name val="Arial"/>
      <family val="2"/>
    </font>
    <font>
      <sz val="9"/>
      <name val="Times New Roman"/>
      <family val="1"/>
    </font>
    <font>
      <u/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C00000"/>
      <name val="Arial"/>
      <family val="2"/>
    </font>
    <font>
      <b/>
      <sz val="8"/>
      <color theme="3" tint="-0.249977111117893"/>
      <name val="Arial"/>
      <family val="2"/>
    </font>
    <font>
      <b/>
      <sz val="11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10"/>
      <color theme="5"/>
      <name val="Arial"/>
      <family val="2"/>
    </font>
    <font>
      <b/>
      <sz val="10"/>
      <color theme="4"/>
      <name val="Arial"/>
      <family val="2"/>
    </font>
    <font>
      <sz val="9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14" fillId="0" borderId="0"/>
    <xf numFmtId="0" fontId="14" fillId="33" borderId="14" applyNumberFormat="0" applyFont="0" applyAlignment="0" applyProtection="0"/>
    <xf numFmtId="0" fontId="27" fillId="28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76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11" fillId="0" borderId="0" xfId="0" applyFont="1"/>
    <xf numFmtId="0" fontId="3" fillId="0" borderId="0" xfId="0" applyFont="1"/>
    <xf numFmtId="0" fontId="0" fillId="0" borderId="0" xfId="0" applyBorder="1"/>
    <xf numFmtId="0" fontId="2" fillId="0" borderId="0" xfId="0" applyFont="1" applyBorder="1"/>
    <xf numFmtId="2" fontId="3" fillId="37" borderId="1" xfId="0" applyNumberFormat="1" applyFont="1" applyFill="1" applyBorder="1" applyAlignment="1">
      <alignment horizontal="center"/>
    </xf>
    <xf numFmtId="2" fontId="3" fillId="38" borderId="1" xfId="0" applyNumberFormat="1" applyFont="1" applyFill="1" applyBorder="1" applyAlignment="1">
      <alignment horizontal="center" vertical="top" wrapText="1"/>
    </xf>
    <xf numFmtId="2" fontId="3" fillId="39" borderId="1" xfId="0" applyNumberFormat="1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right"/>
    </xf>
    <xf numFmtId="0" fontId="0" fillId="37" borderId="1" xfId="0" applyFill="1" applyBorder="1" applyAlignment="1">
      <alignment horizontal="center"/>
    </xf>
    <xf numFmtId="2" fontId="3" fillId="37" borderId="1" xfId="0" applyNumberFormat="1" applyFont="1" applyFill="1" applyBorder="1" applyAlignment="1">
      <alignment horizontal="center" vertical="top" wrapText="1"/>
    </xf>
    <xf numFmtId="0" fontId="3" fillId="37" borderId="1" xfId="0" applyFont="1" applyFill="1" applyBorder="1" applyAlignment="1">
      <alignment horizontal="center"/>
    </xf>
    <xf numFmtId="2" fontId="2" fillId="37" borderId="1" xfId="0" applyNumberFormat="1" applyFont="1" applyFill="1" applyBorder="1" applyAlignment="1">
      <alignment horizontal="center"/>
    </xf>
    <xf numFmtId="0" fontId="2" fillId="40" borderId="1" xfId="0" applyFont="1" applyFill="1" applyBorder="1" applyAlignment="1"/>
    <xf numFmtId="2" fontId="0" fillId="40" borderId="1" xfId="0" applyNumberFormat="1" applyFill="1" applyBorder="1" applyAlignment="1">
      <alignment horizontal="center"/>
    </xf>
    <xf numFmtId="2" fontId="3" fillId="40" borderId="1" xfId="0" applyNumberFormat="1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center"/>
    </xf>
    <xf numFmtId="164" fontId="2" fillId="40" borderId="1" xfId="0" applyNumberFormat="1" applyFont="1" applyFill="1" applyBorder="1" applyAlignment="1">
      <alignment horizontal="center"/>
    </xf>
    <xf numFmtId="2" fontId="3" fillId="40" borderId="1" xfId="0" applyNumberFormat="1" applyFont="1" applyFill="1" applyBorder="1" applyAlignment="1">
      <alignment horizontal="center"/>
    </xf>
    <xf numFmtId="2" fontId="2" fillId="40" borderId="1" xfId="0" applyNumberFormat="1" applyFont="1" applyFill="1" applyBorder="1" applyAlignment="1">
      <alignment horizontal="center"/>
    </xf>
    <xf numFmtId="0" fontId="0" fillId="38" borderId="1" xfId="0" applyFill="1" applyBorder="1" applyAlignment="1">
      <alignment horizontal="right"/>
    </xf>
    <xf numFmtId="0" fontId="0" fillId="39" borderId="1" xfId="0" applyFill="1" applyBorder="1" applyAlignment="1">
      <alignment horizontal="right"/>
    </xf>
    <xf numFmtId="2" fontId="0" fillId="47" borderId="1" xfId="0" applyNumberFormat="1" applyFill="1" applyBorder="1" applyAlignment="1">
      <alignment horizontal="center"/>
    </xf>
    <xf numFmtId="0" fontId="3" fillId="47" borderId="1" xfId="0" applyFont="1" applyFill="1" applyBorder="1" applyAlignment="1">
      <alignment horizontal="right"/>
    </xf>
    <xf numFmtId="2" fontId="3" fillId="47" borderId="1" xfId="0" applyNumberFormat="1" applyFont="1" applyFill="1" applyBorder="1" applyAlignment="1">
      <alignment horizontal="center" vertical="top" wrapText="1"/>
    </xf>
    <xf numFmtId="0" fontId="0" fillId="47" borderId="1" xfId="0" applyFill="1" applyBorder="1" applyAlignment="1">
      <alignment horizontal="right"/>
    </xf>
    <xf numFmtId="0" fontId="3" fillId="49" borderId="1" xfId="0" applyFont="1" applyFill="1" applyBorder="1" applyAlignment="1">
      <alignment horizontal="right"/>
    </xf>
    <xf numFmtId="2" fontId="0" fillId="49" borderId="1" xfId="0" applyNumberFormat="1" applyFill="1" applyBorder="1" applyAlignment="1">
      <alignment horizontal="center"/>
    </xf>
    <xf numFmtId="2" fontId="3" fillId="49" borderId="1" xfId="0" applyNumberFormat="1" applyFont="1" applyFill="1" applyBorder="1" applyAlignment="1">
      <alignment horizontal="center" vertical="top" wrapText="1"/>
    </xf>
    <xf numFmtId="0" fontId="0" fillId="49" borderId="1" xfId="0" applyFill="1" applyBorder="1" applyAlignment="1">
      <alignment horizontal="right"/>
    </xf>
    <xf numFmtId="0" fontId="38" fillId="40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vertical="center"/>
    </xf>
    <xf numFmtId="0" fontId="38" fillId="39" borderId="1" xfId="0" applyFont="1" applyFill="1" applyBorder="1" applyAlignment="1">
      <alignment vertical="center"/>
    </xf>
    <xf numFmtId="0" fontId="38" fillId="47" borderId="1" xfId="0" applyFont="1" applyFill="1" applyBorder="1" applyAlignment="1">
      <alignment vertical="center"/>
    </xf>
    <xf numFmtId="0" fontId="38" fillId="49" borderId="1" xfId="0" applyFont="1" applyFill="1" applyBorder="1" applyAlignment="1">
      <alignment vertical="center" wrapText="1"/>
    </xf>
    <xf numFmtId="2" fontId="38" fillId="40" borderId="1" xfId="0" applyNumberFormat="1" applyFont="1" applyFill="1" applyBorder="1" applyAlignment="1">
      <alignment horizontal="right" vertical="center"/>
    </xf>
    <xf numFmtId="2" fontId="38" fillId="38" borderId="1" xfId="0" applyNumberFormat="1" applyFont="1" applyFill="1" applyBorder="1" applyAlignment="1">
      <alignment horizontal="right" vertical="center"/>
    </xf>
    <xf numFmtId="2" fontId="38" fillId="39" borderId="1" xfId="0" applyNumberFormat="1" applyFont="1" applyFill="1" applyBorder="1" applyAlignment="1">
      <alignment horizontal="right" vertical="center"/>
    </xf>
    <xf numFmtId="2" fontId="38" fillId="47" borderId="1" xfId="0" applyNumberFormat="1" applyFont="1" applyFill="1" applyBorder="1" applyAlignment="1">
      <alignment horizontal="right" vertical="center"/>
    </xf>
    <xf numFmtId="2" fontId="38" fillId="49" borderId="1" xfId="0" applyNumberFormat="1" applyFont="1" applyFill="1" applyBorder="1" applyAlignment="1">
      <alignment horizontal="right" vertical="center"/>
    </xf>
    <xf numFmtId="0" fontId="2" fillId="36" borderId="1" xfId="0" applyFont="1" applyFill="1" applyBorder="1" applyAlignment="1">
      <alignment horizontal="center" vertical="center" wrapText="1"/>
    </xf>
    <xf numFmtId="0" fontId="2" fillId="50" borderId="1" xfId="0" applyFont="1" applyFill="1" applyBorder="1" applyAlignment="1">
      <alignment horizontal="center" vertical="center"/>
    </xf>
    <xf numFmtId="0" fontId="41" fillId="50" borderId="1" xfId="0" applyFont="1" applyFill="1" applyBorder="1" applyAlignment="1">
      <alignment horizontal="center" vertical="center"/>
    </xf>
    <xf numFmtId="0" fontId="42" fillId="50" borderId="1" xfId="0" applyFont="1" applyFill="1" applyBorder="1" applyAlignment="1">
      <alignment horizontal="center" vertical="center"/>
    </xf>
    <xf numFmtId="0" fontId="0" fillId="0" borderId="0" xfId="0" applyProtection="1"/>
    <xf numFmtId="0" fontId="0" fillId="0" borderId="0" xfId="0" applyProtection="1">
      <protection hidden="1"/>
    </xf>
    <xf numFmtId="2" fontId="2" fillId="38" borderId="1" xfId="0" applyNumberFormat="1" applyFont="1" applyFill="1" applyBorder="1" applyAlignment="1">
      <alignment horizontal="center" vertical="top" wrapText="1"/>
    </xf>
    <xf numFmtId="2" fontId="2" fillId="39" borderId="1" xfId="0" applyNumberFormat="1" applyFont="1" applyFill="1" applyBorder="1" applyAlignment="1">
      <alignment horizontal="center" vertical="top" wrapText="1"/>
    </xf>
    <xf numFmtId="2" fontId="2" fillId="47" borderId="1" xfId="0" applyNumberFormat="1" applyFont="1" applyFill="1" applyBorder="1" applyAlignment="1">
      <alignment horizontal="center" vertical="top" wrapText="1"/>
    </xf>
    <xf numFmtId="2" fontId="2" fillId="49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34" fillId="34" borderId="1" xfId="0" applyFont="1" applyFill="1" applyBorder="1" applyAlignment="1" applyProtection="1">
      <alignment vertical="center"/>
      <protection locked="0"/>
    </xf>
    <xf numFmtId="164" fontId="7" fillId="46" borderId="2" xfId="0" applyNumberFormat="1" applyFont="1" applyFill="1" applyBorder="1" applyAlignment="1" applyProtection="1">
      <alignment horizontal="right" vertical="center"/>
      <protection locked="0"/>
    </xf>
    <xf numFmtId="164" fontId="7" fillId="46" borderId="20" xfId="0" applyNumberFormat="1" applyFont="1" applyFill="1" applyBorder="1" applyAlignment="1" applyProtection="1">
      <alignment horizontal="left" vertical="center"/>
      <protection locked="0"/>
    </xf>
    <xf numFmtId="10" fontId="7" fillId="0" borderId="3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42" borderId="1" xfId="0" applyFill="1" applyBorder="1" applyAlignment="1" applyProtection="1">
      <alignment vertical="center"/>
      <protection locked="0"/>
    </xf>
    <xf numFmtId="164" fontId="7" fillId="46" borderId="4" xfId="0" applyNumberFormat="1" applyFont="1" applyFill="1" applyBorder="1" applyAlignment="1" applyProtection="1">
      <alignment vertical="center"/>
      <protection locked="0"/>
    </xf>
    <xf numFmtId="164" fontId="7" fillId="46" borderId="19" xfId="0" applyNumberFormat="1" applyFont="1" applyFill="1" applyBorder="1" applyAlignment="1" applyProtection="1">
      <alignment horizontal="left" vertical="center"/>
      <protection locked="0"/>
    </xf>
    <xf numFmtId="0" fontId="0" fillId="43" borderId="1" xfId="0" applyFill="1" applyBorder="1" applyAlignment="1" applyProtection="1">
      <alignment vertical="center"/>
      <protection locked="0"/>
    </xf>
    <xf numFmtId="0" fontId="0" fillId="44" borderId="1" xfId="0" applyFill="1" applyBorder="1" applyAlignment="1" applyProtection="1">
      <alignment vertical="center"/>
      <protection locked="0"/>
    </xf>
    <xf numFmtId="0" fontId="0" fillId="45" borderId="1" xfId="0" applyFill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164" fontId="7" fillId="46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17" xfId="0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48" borderId="1" xfId="0" applyFont="1" applyFill="1" applyBorder="1" applyAlignment="1" applyProtection="1">
      <alignment horizontal="center" vertical="center" wrapText="1"/>
    </xf>
    <xf numFmtId="0" fontId="1" fillId="48" borderId="1" xfId="0" applyFont="1" applyFill="1" applyBorder="1" applyAlignment="1" applyProtection="1">
      <alignment horizontal="center" vertical="center"/>
    </xf>
    <xf numFmtId="0" fontId="36" fillId="48" borderId="3" xfId="0" applyFont="1" applyFill="1" applyBorder="1" applyAlignment="1" applyProtection="1">
      <alignment horizontal="center" vertical="center" wrapText="1"/>
    </xf>
    <xf numFmtId="0" fontId="36" fillId="48" borderId="1" xfId="0" applyFont="1" applyFill="1" applyBorder="1" applyAlignment="1" applyProtection="1">
      <alignment horizontal="center" vertical="center" wrapText="1"/>
    </xf>
    <xf numFmtId="0" fontId="37" fillId="48" borderId="1" xfId="0" applyFont="1" applyFill="1" applyBorder="1" applyAlignment="1" applyProtection="1">
      <alignment horizontal="center" vertical="center" wrapText="1"/>
    </xf>
    <xf numFmtId="0" fontId="35" fillId="48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Protection="1"/>
    <xf numFmtId="2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1" fontId="4" fillId="0" borderId="1" xfId="0" applyNumberFormat="1" applyFont="1" applyBorder="1" applyAlignment="1" applyProtection="1">
      <alignment horizontal="center" vertical="center"/>
    </xf>
    <xf numFmtId="164" fontId="4" fillId="0" borderId="1" xfId="0" applyNumberFormat="1" applyFont="1" applyBorder="1" applyAlignment="1" applyProtection="1">
      <alignment horizontal="center" vertical="center"/>
    </xf>
    <xf numFmtId="0" fontId="0" fillId="0" borderId="2" xfId="0" applyBorder="1" applyProtection="1"/>
    <xf numFmtId="0" fontId="2" fillId="0" borderId="1" xfId="0" applyFont="1" applyBorder="1" applyAlignment="1" applyProtection="1"/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2" fontId="2" fillId="0" borderId="0" xfId="0" applyNumberFormat="1" applyFont="1" applyFill="1" applyBorder="1" applyAlignment="1" applyProtection="1">
      <alignment horizontal="center" vertical="top"/>
      <protection locked="0"/>
    </xf>
    <xf numFmtId="2" fontId="3" fillId="0" borderId="0" xfId="0" applyNumberFormat="1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quotePrefix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12" fillId="0" borderId="0" xfId="0" applyNumberFormat="1" applyFont="1" applyFill="1" applyBorder="1" applyAlignment="1" applyProtection="1">
      <alignment horizontal="center"/>
      <protection locked="0"/>
    </xf>
    <xf numFmtId="164" fontId="12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right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2" fillId="48" borderId="18" xfId="0" applyNumberFormat="1" applyFont="1" applyFill="1" applyBorder="1" applyAlignment="1" applyProtection="1">
      <alignment horizontal="center"/>
    </xf>
    <xf numFmtId="0" fontId="2" fillId="48" borderId="7" xfId="0" applyNumberFormat="1" applyFont="1" applyFill="1" applyBorder="1" applyAlignment="1" applyProtection="1">
      <alignment horizontal="center"/>
    </xf>
    <xf numFmtId="0" fontId="2" fillId="48" borderId="6" xfId="0" applyNumberFormat="1" applyFont="1" applyFill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horizontal="center"/>
    </xf>
    <xf numFmtId="2" fontId="33" fillId="35" borderId="1" xfId="0" applyNumberFormat="1" applyFont="1" applyFill="1" applyBorder="1" applyAlignment="1" applyProtection="1">
      <alignment horizontal="center" vertical="center"/>
    </xf>
    <xf numFmtId="2" fontId="3" fillId="0" borderId="6" xfId="0" applyNumberFormat="1" applyFont="1" applyFill="1" applyBorder="1" applyAlignment="1" applyProtection="1">
      <alignment horizontal="center"/>
    </xf>
    <xf numFmtId="2" fontId="33" fillId="41" borderId="1" xfId="0" applyNumberFormat="1" applyFont="1" applyFill="1" applyBorder="1" applyAlignment="1" applyProtection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/>
    </xf>
    <xf numFmtId="2" fontId="33" fillId="2" borderId="1" xfId="0" applyNumberFormat="1" applyFont="1" applyFill="1" applyBorder="1" applyAlignment="1" applyProtection="1">
      <alignment horizontal="center" vertical="center"/>
    </xf>
    <xf numFmtId="2" fontId="3" fillId="0" borderId="18" xfId="0" applyNumberFormat="1" applyFont="1" applyBorder="1" applyAlignment="1" applyProtection="1">
      <alignment horizontal="center"/>
    </xf>
    <xf numFmtId="2" fontId="43" fillId="0" borderId="1" xfId="0" applyNumberFormat="1" applyFont="1" applyBorder="1" applyAlignment="1" applyProtection="1">
      <alignment horizontal="center" vertical="center"/>
    </xf>
    <xf numFmtId="2" fontId="3" fillId="0" borderId="1" xfId="0" applyNumberFormat="1" applyFont="1" applyBorder="1" applyAlignment="1" applyProtection="1">
      <alignment horizontal="center"/>
    </xf>
    <xf numFmtId="0" fontId="33" fillId="0" borderId="1" xfId="0" applyFont="1" applyBorder="1" applyAlignment="1" applyProtection="1">
      <alignment horizontal="center" vertical="center"/>
    </xf>
    <xf numFmtId="2" fontId="3" fillId="0" borderId="6" xfId="0" applyNumberFormat="1" applyFont="1" applyBorder="1" applyAlignment="1" applyProtection="1">
      <alignment horizontal="center"/>
    </xf>
    <xf numFmtId="0" fontId="43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vertical="center"/>
    </xf>
    <xf numFmtId="2" fontId="43" fillId="0" borderId="0" xfId="0" applyNumberFormat="1" applyFont="1" applyBorder="1" applyAlignment="1" applyProtection="1">
      <alignment horizontal="center" vertical="center"/>
    </xf>
    <xf numFmtId="2" fontId="2" fillId="48" borderId="1" xfId="0" applyNumberFormat="1" applyFont="1" applyFill="1" applyBorder="1" applyAlignment="1" applyProtection="1">
      <alignment horizontal="center"/>
    </xf>
    <xf numFmtId="0" fontId="33" fillId="35" borderId="2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33" fillId="41" borderId="1" xfId="0" applyFont="1" applyFill="1" applyBorder="1" applyAlignment="1" applyProtection="1">
      <alignment horizontal="center" vertical="center"/>
    </xf>
    <xf numFmtId="0" fontId="2" fillId="48" borderId="18" xfId="0" applyNumberFormat="1" applyFont="1" applyFill="1" applyBorder="1" applyAlignment="1" applyProtection="1">
      <alignment horizontal="center" vertical="center" wrapText="1"/>
    </xf>
    <xf numFmtId="0" fontId="2" fillId="48" borderId="7" xfId="0" applyNumberFormat="1" applyFont="1" applyFill="1" applyBorder="1" applyAlignment="1" applyProtection="1">
      <alignment horizontal="center" vertical="center" wrapText="1"/>
    </xf>
    <xf numFmtId="0" fontId="2" fillId="48" borderId="6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Border="1" applyAlignment="1" applyProtection="1">
      <alignment horizontal="center" vertical="center" wrapText="1"/>
    </xf>
    <xf numFmtId="2" fontId="2" fillId="0" borderId="0" xfId="0" applyNumberFormat="1" applyFont="1" applyBorder="1" applyAlignment="1" applyProtection="1">
      <alignment horizontal="center" vertical="center"/>
    </xf>
    <xf numFmtId="2" fontId="2" fillId="0" borderId="21" xfId="0" applyNumberFormat="1" applyFont="1" applyBorder="1" applyAlignment="1" applyProtection="1">
      <alignment horizontal="center" vertical="center"/>
    </xf>
    <xf numFmtId="2" fontId="39" fillId="0" borderId="0" xfId="0" applyNumberFormat="1" applyFont="1" applyBorder="1" applyAlignment="1" applyProtection="1">
      <alignment horizontal="center"/>
    </xf>
    <xf numFmtId="0" fontId="40" fillId="0" borderId="0" xfId="0" applyNumberFormat="1" applyFont="1" applyBorder="1" applyAlignment="1" applyProtection="1">
      <alignment horizontal="center"/>
    </xf>
    <xf numFmtId="0" fontId="2" fillId="48" borderId="4" xfId="0" applyNumberFormat="1" applyFont="1" applyFill="1" applyBorder="1" applyAlignment="1" applyProtection="1">
      <alignment horizontal="center" vertical="center" wrapText="1"/>
    </xf>
    <xf numFmtId="0" fontId="2" fillId="48" borderId="17" xfId="0" applyNumberFormat="1" applyFont="1" applyFill="1" applyBorder="1" applyAlignment="1" applyProtection="1">
      <alignment horizontal="center" vertical="center" wrapText="1"/>
    </xf>
    <xf numFmtId="0" fontId="2" fillId="48" borderId="5" xfId="0" applyNumberFormat="1" applyFont="1" applyFill="1" applyBorder="1" applyAlignment="1" applyProtection="1">
      <alignment horizontal="center" vertical="center" wrapText="1"/>
    </xf>
    <xf numFmtId="0" fontId="2" fillId="48" borderId="18" xfId="0" applyNumberFormat="1" applyFont="1" applyFill="1" applyBorder="1" applyAlignment="1" applyProtection="1">
      <alignment horizontal="center" wrapText="1"/>
    </xf>
    <xf numFmtId="0" fontId="2" fillId="48" borderId="7" xfId="0" applyNumberFormat="1" applyFont="1" applyFill="1" applyBorder="1" applyAlignment="1" applyProtection="1">
      <alignment horizontal="center" wrapText="1"/>
    </xf>
    <xf numFmtId="0" fontId="2" fillId="48" borderId="6" xfId="0" applyNumberFormat="1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2" fontId="2" fillId="0" borderId="0" xfId="0" applyNumberFormat="1" applyFont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4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 2" xfId="38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4"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ont>
        <color theme="6" tint="-0.499984740745262"/>
      </font>
    </dxf>
    <dxf>
      <font>
        <color rgb="FFC00000"/>
      </font>
    </dxf>
    <dxf>
      <font>
        <strike val="0"/>
        <color theme="6" tint="-0.499984740745262"/>
      </font>
    </dxf>
    <dxf>
      <font>
        <color rgb="FFC00000"/>
      </font>
    </dxf>
    <dxf>
      <fill>
        <patternFill>
          <bgColor theme="3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19993216120999E-2"/>
          <c:y val="0.164498744927009"/>
          <c:w val="0.84964765217496696"/>
          <c:h val="0.68774483624329796"/>
        </c:manualLayout>
      </c:layout>
      <c:scatterChart>
        <c:scatterStyle val="lineMarker"/>
        <c:varyColors val="0"/>
        <c:ser>
          <c:idx val="6"/>
          <c:order val="3"/>
          <c:tx>
            <c:v>Upper Bakken Shale</c:v>
          </c:tx>
          <c:spPr>
            <a:ln w="12700">
              <a:solidFill>
                <a:schemeClr val="accent1">
                  <a:tint val="77000"/>
                  <a:shade val="95000"/>
                  <a:satMod val="10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'Formation Tops'!$B$106:$B$129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Tops'!$D$106:$D$129</c:f>
              <c:numCache>
                <c:formatCode>0.00</c:formatCode>
                <c:ptCount val="24"/>
                <c:pt idx="0">
                  <c:v>-1528.5</c:v>
                </c:pt>
                <c:pt idx="1">
                  <c:v>-1528.5</c:v>
                </c:pt>
                <c:pt idx="2">
                  <c:v>-1528.5</c:v>
                </c:pt>
                <c:pt idx="3">
                  <c:v>-1528.5</c:v>
                </c:pt>
                <c:pt idx="4">
                  <c:v>-1528.5</c:v>
                </c:pt>
                <c:pt idx="5">
                  <c:v>-1528.5</c:v>
                </c:pt>
                <c:pt idx="6">
                  <c:v>-1528.5</c:v>
                </c:pt>
                <c:pt idx="7">
                  <c:v>-1528.3240000000001</c:v>
                </c:pt>
                <c:pt idx="8">
                  <c:v>-1528.1480000000001</c:v>
                </c:pt>
                <c:pt idx="9">
                  <c:v>-1527.9720000000002</c:v>
                </c:pt>
                <c:pt idx="10">
                  <c:v>-1527.7960000000003</c:v>
                </c:pt>
                <c:pt idx="11">
                  <c:v>-1527.6200000000003</c:v>
                </c:pt>
                <c:pt idx="12">
                  <c:v>-1527.4440000000004</c:v>
                </c:pt>
                <c:pt idx="13">
                  <c:v>-1527.2680000000005</c:v>
                </c:pt>
                <c:pt idx="14">
                  <c:v>-1527.0920000000006</c:v>
                </c:pt>
                <c:pt idx="15">
                  <c:v>-1526.9160000000006</c:v>
                </c:pt>
                <c:pt idx="16">
                  <c:v>-1526.7400000000007</c:v>
                </c:pt>
                <c:pt idx="17">
                  <c:v>-1526.5640000000008</c:v>
                </c:pt>
                <c:pt idx="18">
                  <c:v>-1526.3880000000008</c:v>
                </c:pt>
                <c:pt idx="19">
                  <c:v>-1526.3880000000008</c:v>
                </c:pt>
                <c:pt idx="20">
                  <c:v>-1526.3880000000008</c:v>
                </c:pt>
                <c:pt idx="21">
                  <c:v>-1526.2120000000009</c:v>
                </c:pt>
                <c:pt idx="22">
                  <c:v>-1526.036000000001</c:v>
                </c:pt>
                <c:pt idx="23">
                  <c:v>-1525.860000000001</c:v>
                </c:pt>
              </c:numCache>
            </c:numRef>
          </c:yVal>
          <c:smooth val="0"/>
        </c:ser>
        <c:ser>
          <c:idx val="5"/>
          <c:order val="4"/>
          <c:tx>
            <c:v>Exshaw Shale</c:v>
          </c:tx>
          <c:spPr>
            <a:ln w="12700">
              <a:solidFill>
                <a:schemeClr val="tx1">
                  <a:lumMod val="85000"/>
                  <a:lumOff val="1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'Formation Tops'!$B$81:$B$104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Tops'!$D$81:$D$104</c:f>
              <c:numCache>
                <c:formatCode>0.00</c:formatCode>
                <c:ptCount val="24"/>
                <c:pt idx="0">
                  <c:v>-1542.8</c:v>
                </c:pt>
                <c:pt idx="1">
                  <c:v>-1542.8</c:v>
                </c:pt>
                <c:pt idx="2">
                  <c:v>-1542.8</c:v>
                </c:pt>
                <c:pt idx="3">
                  <c:v>-1542.8</c:v>
                </c:pt>
                <c:pt idx="4">
                  <c:v>-1542.8</c:v>
                </c:pt>
                <c:pt idx="5">
                  <c:v>-1542.8</c:v>
                </c:pt>
                <c:pt idx="6">
                  <c:v>-1542.8</c:v>
                </c:pt>
                <c:pt idx="7">
                  <c:v>-1542.624</c:v>
                </c:pt>
                <c:pt idx="8">
                  <c:v>-1542.4480000000001</c:v>
                </c:pt>
                <c:pt idx="9">
                  <c:v>-1542.2720000000002</c:v>
                </c:pt>
                <c:pt idx="10">
                  <c:v>-1542.0960000000002</c:v>
                </c:pt>
                <c:pt idx="11">
                  <c:v>-1541.9200000000003</c:v>
                </c:pt>
                <c:pt idx="12">
                  <c:v>-1541.7440000000004</c:v>
                </c:pt>
                <c:pt idx="13">
                  <c:v>-1541.5680000000004</c:v>
                </c:pt>
                <c:pt idx="14">
                  <c:v>-1541.3920000000005</c:v>
                </c:pt>
                <c:pt idx="15">
                  <c:v>-1541.2160000000006</c:v>
                </c:pt>
                <c:pt idx="16">
                  <c:v>-1541.0400000000006</c:v>
                </c:pt>
                <c:pt idx="17">
                  <c:v>-1540.8640000000007</c:v>
                </c:pt>
                <c:pt idx="18">
                  <c:v>-1540.6880000000008</c:v>
                </c:pt>
                <c:pt idx="19">
                  <c:v>-1540.6880000000008</c:v>
                </c:pt>
                <c:pt idx="20">
                  <c:v>-1540.6880000000008</c:v>
                </c:pt>
                <c:pt idx="21">
                  <c:v>-1540.5120000000009</c:v>
                </c:pt>
                <c:pt idx="22">
                  <c:v>-1540.3360000000009</c:v>
                </c:pt>
                <c:pt idx="23">
                  <c:v>-1540.160000000001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0946512"/>
        <c:axId val="-1680948144"/>
      </c:scatterChart>
      <c:scatterChart>
        <c:scatterStyle val="smoothMarker"/>
        <c:varyColors val="0"/>
        <c:ser>
          <c:idx val="0"/>
          <c:order val="0"/>
          <c:tx>
            <c:v>Top M. Bakken Porosity</c:v>
          </c:tx>
          <c:spPr>
            <a:ln w="19050">
              <a:solidFill>
                <a:srgbClr val="DD0806"/>
              </a:solidFill>
              <a:prstDash val="lgDash"/>
            </a:ln>
          </c:spPr>
          <c:marker>
            <c:symbol val="none"/>
          </c:marker>
          <c:xVal>
            <c:numRef>
              <c:f>'Formation Tops'!$B$2:$B$25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Tops'!$D$2:$D$25</c:f>
              <c:numCache>
                <c:formatCode>0.00</c:formatCode>
                <c:ptCount val="24"/>
                <c:pt idx="0">
                  <c:v>-1534.3</c:v>
                </c:pt>
                <c:pt idx="1">
                  <c:v>-1534.3</c:v>
                </c:pt>
                <c:pt idx="2">
                  <c:v>-1534.3</c:v>
                </c:pt>
                <c:pt idx="3">
                  <c:v>-1534.3</c:v>
                </c:pt>
                <c:pt idx="4">
                  <c:v>-1534.3</c:v>
                </c:pt>
                <c:pt idx="5">
                  <c:v>-1534.3</c:v>
                </c:pt>
                <c:pt idx="6">
                  <c:v>-1534.3</c:v>
                </c:pt>
                <c:pt idx="7">
                  <c:v>-1534.124</c:v>
                </c:pt>
                <c:pt idx="8">
                  <c:v>-1533.9480000000001</c:v>
                </c:pt>
                <c:pt idx="9">
                  <c:v>-1533.7720000000002</c:v>
                </c:pt>
                <c:pt idx="10">
                  <c:v>-1533.5960000000002</c:v>
                </c:pt>
                <c:pt idx="11">
                  <c:v>-1533.4200000000003</c:v>
                </c:pt>
                <c:pt idx="12">
                  <c:v>-1533.2440000000004</c:v>
                </c:pt>
                <c:pt idx="13">
                  <c:v>-1533.0680000000004</c:v>
                </c:pt>
                <c:pt idx="14">
                  <c:v>-1532.8920000000005</c:v>
                </c:pt>
                <c:pt idx="15">
                  <c:v>-1532.7160000000006</c:v>
                </c:pt>
                <c:pt idx="16">
                  <c:v>-1532.5400000000006</c:v>
                </c:pt>
                <c:pt idx="17">
                  <c:v>-1532.3640000000007</c:v>
                </c:pt>
                <c:pt idx="18">
                  <c:v>-1532.1880000000008</c:v>
                </c:pt>
                <c:pt idx="19">
                  <c:v>-1532.1880000000008</c:v>
                </c:pt>
                <c:pt idx="20">
                  <c:v>-1532.1880000000008</c:v>
                </c:pt>
                <c:pt idx="21">
                  <c:v>-1532.0120000000009</c:v>
                </c:pt>
                <c:pt idx="22">
                  <c:v>-1531.8360000000009</c:v>
                </c:pt>
                <c:pt idx="23">
                  <c:v>-1531.660000000001</c:v>
                </c:pt>
              </c:numCache>
            </c:numRef>
          </c:yVal>
          <c:smooth val="1"/>
        </c:ser>
        <c:ser>
          <c:idx val="3"/>
          <c:order val="1"/>
          <c:tx>
            <c:v>Trajectory Top 1.5 m</c:v>
          </c:tx>
          <c:spPr>
            <a:ln w="1270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'Formation Tops'!$B$31:$B$54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Tops'!$D$31:$D$54</c:f>
              <c:numCache>
                <c:formatCode>0.00</c:formatCode>
                <c:ptCount val="24"/>
                <c:pt idx="0">
                  <c:v>-1535.8</c:v>
                </c:pt>
                <c:pt idx="1">
                  <c:v>-1535.8</c:v>
                </c:pt>
                <c:pt idx="2">
                  <c:v>-1535.8</c:v>
                </c:pt>
                <c:pt idx="3">
                  <c:v>-1535.8</c:v>
                </c:pt>
                <c:pt idx="4">
                  <c:v>-1535.8</c:v>
                </c:pt>
                <c:pt idx="5">
                  <c:v>-1535.8</c:v>
                </c:pt>
                <c:pt idx="6">
                  <c:v>-1535.8</c:v>
                </c:pt>
                <c:pt idx="7">
                  <c:v>-1535.624</c:v>
                </c:pt>
                <c:pt idx="8">
                  <c:v>-1535.4480000000001</c:v>
                </c:pt>
                <c:pt idx="9">
                  <c:v>-1535.2720000000002</c:v>
                </c:pt>
                <c:pt idx="10">
                  <c:v>-1535.0960000000002</c:v>
                </c:pt>
                <c:pt idx="11">
                  <c:v>-1534.9200000000003</c:v>
                </c:pt>
                <c:pt idx="12">
                  <c:v>-1534.7440000000004</c:v>
                </c:pt>
                <c:pt idx="13">
                  <c:v>-1534.5680000000004</c:v>
                </c:pt>
                <c:pt idx="14">
                  <c:v>-1534.3920000000005</c:v>
                </c:pt>
                <c:pt idx="15">
                  <c:v>-1534.2160000000006</c:v>
                </c:pt>
                <c:pt idx="16">
                  <c:v>-1534.0400000000006</c:v>
                </c:pt>
                <c:pt idx="17">
                  <c:v>-1533.8640000000007</c:v>
                </c:pt>
                <c:pt idx="18">
                  <c:v>-1533.6880000000008</c:v>
                </c:pt>
                <c:pt idx="19">
                  <c:v>-1533.6880000000008</c:v>
                </c:pt>
                <c:pt idx="20">
                  <c:v>-1533.6880000000008</c:v>
                </c:pt>
                <c:pt idx="21">
                  <c:v>-1533.5120000000009</c:v>
                </c:pt>
                <c:pt idx="22">
                  <c:v>-1533.3360000000009</c:v>
                </c:pt>
                <c:pt idx="23">
                  <c:v>-1533.160000000001</c:v>
                </c:pt>
              </c:numCache>
            </c:numRef>
          </c:yVal>
          <c:smooth val="1"/>
        </c:ser>
        <c:ser>
          <c:idx val="4"/>
          <c:order val="2"/>
          <c:tx>
            <c:v>Trajectory Base 2.0 m</c:v>
          </c:tx>
          <c:spPr>
            <a:ln w="9525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'Formation Tops'!$B$56:$B$79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Tops'!$D$56:$D$79</c:f>
              <c:numCache>
                <c:formatCode>0.00</c:formatCode>
                <c:ptCount val="24"/>
                <c:pt idx="0">
                  <c:v>-1536.3</c:v>
                </c:pt>
                <c:pt idx="1">
                  <c:v>-1536.3</c:v>
                </c:pt>
                <c:pt idx="2">
                  <c:v>-1536.3</c:v>
                </c:pt>
                <c:pt idx="3">
                  <c:v>-1536.3</c:v>
                </c:pt>
                <c:pt idx="4">
                  <c:v>-1536.3</c:v>
                </c:pt>
                <c:pt idx="5">
                  <c:v>-1536.3</c:v>
                </c:pt>
                <c:pt idx="6">
                  <c:v>-1536.3</c:v>
                </c:pt>
                <c:pt idx="7">
                  <c:v>-1536.124</c:v>
                </c:pt>
                <c:pt idx="8">
                  <c:v>-1535.9480000000001</c:v>
                </c:pt>
                <c:pt idx="9">
                  <c:v>-1535.7720000000002</c:v>
                </c:pt>
                <c:pt idx="10">
                  <c:v>-1535.5960000000002</c:v>
                </c:pt>
                <c:pt idx="11">
                  <c:v>-1535.4200000000003</c:v>
                </c:pt>
                <c:pt idx="12">
                  <c:v>-1535.2440000000004</c:v>
                </c:pt>
                <c:pt idx="13">
                  <c:v>-1535.0680000000004</c:v>
                </c:pt>
                <c:pt idx="14">
                  <c:v>-1534.8920000000005</c:v>
                </c:pt>
                <c:pt idx="15">
                  <c:v>-1534.7160000000006</c:v>
                </c:pt>
                <c:pt idx="16">
                  <c:v>-1534.5400000000006</c:v>
                </c:pt>
                <c:pt idx="17">
                  <c:v>-1534.3640000000007</c:v>
                </c:pt>
                <c:pt idx="18">
                  <c:v>-1534.1880000000008</c:v>
                </c:pt>
                <c:pt idx="19">
                  <c:v>-1534.1880000000008</c:v>
                </c:pt>
                <c:pt idx="20">
                  <c:v>-1534.1880000000008</c:v>
                </c:pt>
                <c:pt idx="21">
                  <c:v>-1534.0120000000009</c:v>
                </c:pt>
                <c:pt idx="22">
                  <c:v>-1533.8360000000009</c:v>
                </c:pt>
                <c:pt idx="23">
                  <c:v>-1533.660000000001</c:v>
                </c:pt>
              </c:numCache>
            </c:numRef>
          </c:yVal>
          <c:smooth val="1"/>
        </c:ser>
        <c:ser>
          <c:idx val="1"/>
          <c:order val="6"/>
          <c:tx>
            <c:v>Well Path</c:v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xVal>
            <c:numRef>
              <c:f>Surveys!$A$4:$A$4351</c:f>
              <c:numCache>
                <c:formatCode>General</c:formatCode>
                <c:ptCount val="4348"/>
              </c:numCache>
            </c:numRef>
          </c:xVal>
          <c:yVal>
            <c:numRef>
              <c:f>Surveys!$E$4:$E$4351</c:f>
              <c:numCache>
                <c:formatCode>General</c:formatCode>
                <c:ptCount val="434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0946512"/>
        <c:axId val="-1680948144"/>
      </c:scatterChart>
      <c:scatterChart>
        <c:scatterStyle val="lineMarker"/>
        <c:varyColors val="0"/>
        <c:ser>
          <c:idx val="2"/>
          <c:order val="5"/>
          <c:tx>
            <c:v>Gamma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'ROP, Gas, Gamma'!$A$2:$A$3000</c:f>
              <c:numCache>
                <c:formatCode>General</c:formatCode>
                <c:ptCount val="2999"/>
              </c:numCache>
            </c:numRef>
          </c:xVal>
          <c:yVal>
            <c:numRef>
              <c:f>'ROP, Gas, Gamma'!$D$2:$D$3000</c:f>
              <c:numCache>
                <c:formatCode>General</c:formatCode>
                <c:ptCount val="2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0951408"/>
        <c:axId val="-1680950864"/>
      </c:scatterChart>
      <c:valAx>
        <c:axId val="-1680946512"/>
        <c:scaling>
          <c:orientation val="minMax"/>
          <c:max val="2825"/>
          <c:min val="1625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0.43287654005239701"/>
              <c:y val="0.87051596276861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out"/>
        <c:tickLblPos val="high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80948144"/>
        <c:crossesAt val="0"/>
        <c:crossBetween val="midCat"/>
        <c:majorUnit val="100"/>
        <c:minorUnit val="10"/>
      </c:valAx>
      <c:valAx>
        <c:axId val="-1680948144"/>
        <c:scaling>
          <c:orientation val="minMax"/>
          <c:max val="-900"/>
          <c:min val="-9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 b="1"/>
                  <a:t>Depth Sub Sea (m)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3439094128437801E-2"/>
              <c:y val="0.401890167230377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80946512"/>
        <c:crosses val="autoZero"/>
        <c:crossBetween val="midCat"/>
        <c:majorUnit val="2"/>
        <c:minorUnit val="1"/>
      </c:valAx>
      <c:valAx>
        <c:axId val="-168095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680950864"/>
        <c:crosses val="autoZero"/>
        <c:crossBetween val="midCat"/>
      </c:valAx>
      <c:valAx>
        <c:axId val="-1680950864"/>
        <c:scaling>
          <c:orientation val="minMax"/>
          <c:max val="1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Gamma (API)</a:t>
                </a:r>
              </a:p>
            </c:rich>
          </c:tx>
          <c:layout>
            <c:manualLayout>
              <c:xMode val="edge"/>
              <c:yMode val="edge"/>
              <c:x val="0.96620890598764997"/>
              <c:y val="0.43021488240528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80951408"/>
        <c:crosses val="max"/>
        <c:crossBetween val="midCat"/>
        <c:majorUnit val="15"/>
        <c:minorUnit val="10"/>
      </c:valAx>
      <c:spPr>
        <a:solidFill>
          <a:srgbClr val="FFFFCC"/>
        </a:solidFill>
        <a:ln w="635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31170310319"/>
          <c:y val="0.92556669088702903"/>
          <c:w val="0.79845076287292405"/>
          <c:h val="5.6895219581714299E-2"/>
        </c:manualLayout>
      </c:layout>
      <c:overlay val="1"/>
      <c:spPr>
        <a:solidFill>
          <a:srgbClr val="FFFFFF"/>
        </a:solidFill>
        <a:ln w="3175">
          <a:solidFill>
            <a:schemeClr val="tx1"/>
          </a:solidFill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99" l="0.39370078740157499" r="0.74803149606299302" t="0.39370078740157499" header="0.511811023622047" footer="0.511811023622047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94257133278495E-2"/>
          <c:y val="6.9498200519954506E-2"/>
          <c:w val="0.85477306706051903"/>
          <c:h val="0.70495060844667201"/>
        </c:manualLayout>
      </c:layout>
      <c:scatterChart>
        <c:scatterStyle val="smoothMarker"/>
        <c:varyColors val="0"/>
        <c:ser>
          <c:idx val="1"/>
          <c:order val="1"/>
          <c:tx>
            <c:v>ROP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'ROP, Gas, Gamma'!$A$2:$A$3000</c:f>
              <c:numCache>
                <c:formatCode>General</c:formatCode>
                <c:ptCount val="2999"/>
              </c:numCache>
            </c:numRef>
          </c:xVal>
          <c:yVal>
            <c:numRef>
              <c:f>'ROP, Gas, Gamma'!$B$2:$B$3000</c:f>
              <c:numCache>
                <c:formatCode>General</c:formatCode>
                <c:ptCount val="2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0951952"/>
        <c:axId val="-1680948688"/>
      </c:scatterChart>
      <c:scatterChart>
        <c:scatterStyle val="lineMarker"/>
        <c:varyColors val="0"/>
        <c:ser>
          <c:idx val="0"/>
          <c:order val="0"/>
          <c:tx>
            <c:v>Gas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'ROP, Gas, Gamma'!$A$2:$A$62383</c:f>
              <c:numCache>
                <c:formatCode>General</c:formatCode>
                <c:ptCount val="62382"/>
              </c:numCache>
            </c:numRef>
          </c:xVal>
          <c:yVal>
            <c:numRef>
              <c:f>'ROP, Gas, Gamma'!$C$2:$C$62383</c:f>
              <c:numCache>
                <c:formatCode>General</c:formatCode>
                <c:ptCount val="6238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0947600"/>
        <c:axId val="-1680947056"/>
      </c:scatterChart>
      <c:valAx>
        <c:axId val="-1680951952"/>
        <c:scaling>
          <c:orientation val="minMax"/>
          <c:max val="2825"/>
          <c:min val="1625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80948688"/>
        <c:crossesAt val="0"/>
        <c:crossBetween val="midCat"/>
        <c:majorUnit val="100"/>
        <c:minorUnit val="10"/>
      </c:valAx>
      <c:valAx>
        <c:axId val="-1680948688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ROP (min/m)</a:t>
                </a:r>
              </a:p>
            </c:rich>
          </c:tx>
          <c:layout>
            <c:manualLayout>
              <c:xMode val="edge"/>
              <c:yMode val="edge"/>
              <c:x val="1.6506404441380299E-2"/>
              <c:y val="0.275223488439711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80951952"/>
        <c:crossesAt val="1500"/>
        <c:crossBetween val="midCat"/>
        <c:majorUnit val="1"/>
        <c:minorUnit val="1"/>
      </c:valAx>
      <c:valAx>
        <c:axId val="-16809476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-1680947056"/>
        <c:crossesAt val="10"/>
        <c:crossBetween val="midCat"/>
      </c:valAx>
      <c:valAx>
        <c:axId val="-1680947056"/>
        <c:scaling>
          <c:logBase val="10"/>
          <c:orientation val="minMax"/>
          <c:max val="10000"/>
          <c:min val="1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Gas  (units/10000)</a:t>
                </a:r>
              </a:p>
            </c:rich>
          </c:tx>
          <c:layout>
            <c:manualLayout>
              <c:xMode val="edge"/>
              <c:yMode val="edge"/>
              <c:x val="0.976986828259371"/>
              <c:y val="0.23457561118119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80947600"/>
        <c:crosses val="max"/>
        <c:crossBetween val="midCat"/>
        <c:majorUnit val="10"/>
        <c:minorUnit val="10"/>
      </c:valAx>
      <c:spPr>
        <a:solidFill>
          <a:srgbClr val="FFFFCC"/>
        </a:solidFill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95576514474202"/>
          <c:y val="1.690986555994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33584914789004E-2"/>
          <c:y val="0.11355883331485001"/>
          <c:w val="0.85747291324484198"/>
          <c:h val="0.645065493573868"/>
        </c:manualLayout>
      </c:layout>
      <c:scatterChart>
        <c:scatterStyle val="lineMarker"/>
        <c:varyColors val="0"/>
        <c:ser>
          <c:idx val="1"/>
          <c:order val="0"/>
          <c:tx>
            <c:v>Reservoir Evaluation (Relative)</c:v>
          </c:tx>
          <c:spPr>
            <a:ln w="38100" cap="sq">
              <a:solidFill>
                <a:srgbClr val="00641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'Reservoir Evaluation'!$B$11:$B$471</c:f>
              <c:numCache>
                <c:formatCode>General</c:formatCode>
                <c:ptCount val="461"/>
              </c:numCache>
            </c:numRef>
          </c:xVal>
          <c:yVal>
            <c:numRef>
              <c:f>'Reservoir Evaluation'!$D$11:$D$471</c:f>
              <c:numCache>
                <c:formatCode>General</c:formatCode>
                <c:ptCount val="46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9117952"/>
        <c:axId val="-1749116864"/>
      </c:scatterChart>
      <c:valAx>
        <c:axId val="-1749117952"/>
        <c:scaling>
          <c:orientation val="minMax"/>
          <c:max val="2825"/>
          <c:min val="1625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49116864"/>
        <c:crossesAt val="0"/>
        <c:crossBetween val="midCat"/>
        <c:majorUnit val="100"/>
        <c:minorUnit val="10"/>
      </c:valAx>
      <c:valAx>
        <c:axId val="-1749116864"/>
        <c:scaling>
          <c:orientation val="minMax"/>
          <c:max val="5"/>
          <c:min val="0"/>
        </c:scaling>
        <c:delete val="0"/>
        <c:axPos val="r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Reservoir Value</a:t>
                </a:r>
              </a:p>
            </c:rich>
          </c:tx>
          <c:layout>
            <c:manualLayout>
              <c:xMode val="edge"/>
              <c:yMode val="edge"/>
              <c:x val="1.30568356374808E-2"/>
              <c:y val="0.2268603965220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49117952"/>
        <c:crosses val="max"/>
        <c:crossBetween val="midCat"/>
        <c:majorUnit val="1"/>
        <c:minorUnit val="1"/>
      </c:valAx>
      <c:spPr>
        <a:solidFill>
          <a:srgbClr val="FFFFCC"/>
        </a:solidFill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chemeClr val="tx1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14</xdr:col>
      <xdr:colOff>12309</xdr:colOff>
      <xdr:row>27</xdr:row>
      <xdr:rowOff>38100</xdr:rowOff>
    </xdr:to>
    <xdr:graphicFrame macro="">
      <xdr:nvGraphicFramePr>
        <xdr:cNvPr id="246747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19051</xdr:rowOff>
    </xdr:from>
    <xdr:to>
      <xdr:col>14</xdr:col>
      <xdr:colOff>12309</xdr:colOff>
      <xdr:row>40</xdr:row>
      <xdr:rowOff>36062</xdr:rowOff>
    </xdr:to>
    <xdr:graphicFrame macro="">
      <xdr:nvGraphicFramePr>
        <xdr:cNvPr id="246747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31750</xdr:rowOff>
    </xdr:from>
    <xdr:to>
      <xdr:col>14</xdr:col>
      <xdr:colOff>12309</xdr:colOff>
      <xdr:row>52</xdr:row>
      <xdr:rowOff>0</xdr:rowOff>
    </xdr:to>
    <xdr:graphicFrame macro="">
      <xdr:nvGraphicFramePr>
        <xdr:cNvPr id="246747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0.00575</cdr:x>
      <cdr:y>0.01087</cdr:y>
    </cdr:from>
    <cdr:to>
      <cdr:x>0.00575</cdr:x>
      <cdr:y>0.01087</cdr:y>
    </cdr:to>
    <cdr:sp macro="" textlink="">
      <cdr:nvSpPr>
        <cdr:cNvPr id="512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0.8696</cdr:x>
      <cdr:y>0.22203</cdr:y>
    </cdr:from>
    <cdr:to>
      <cdr:x>0.8696</cdr:x>
      <cdr:y>0.22203</cdr:y>
    </cdr:to>
    <cdr:sp macro="" textlink="">
      <cdr:nvSpPr>
        <cdr:cNvPr id="5124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05691" y="175351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0.00999</cdr:x>
      <cdr:y>0.05452</cdr:y>
    </cdr:from>
    <cdr:to>
      <cdr:x>0.03274</cdr:x>
      <cdr:y>0.2092</cdr:y>
    </cdr:to>
    <cdr:sp macro="" textlink="">
      <cdr:nvSpPr>
        <cdr:cNvPr id="5131" name="Text Box 10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00" y="246347"/>
          <a:ext cx="193984" cy="698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6576" rIns="45720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CA" sz="1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0.18671</cdr:x>
      <cdr:y>0.20683</cdr:y>
    </cdr:from>
    <cdr:to>
      <cdr:x>0.20156</cdr:x>
      <cdr:y>0.35148</cdr:y>
    </cdr:to>
    <cdr:sp macro="" textlink="">
      <cdr:nvSpPr>
        <cdr:cNvPr id="5134" name="Text Box 10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2075" y="934575"/>
          <a:ext cx="126623" cy="653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1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0.76407</cdr:x>
      <cdr:y>0.36659</cdr:y>
    </cdr:from>
    <cdr:to>
      <cdr:x>0.95709</cdr:x>
      <cdr:y>0.52147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621111" y="2085975"/>
          <a:ext cx="1156607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0.68781</cdr:x>
      <cdr:y>0.03873</cdr:y>
    </cdr:from>
    <cdr:to>
      <cdr:x>0.9879</cdr:x>
      <cdr:y>0.08986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140325" y="942975"/>
          <a:ext cx="22479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0.00993</cdr:x>
      <cdr:y>0.88222</cdr:y>
    </cdr:from>
    <cdr:to>
      <cdr:x>0.11526</cdr:x>
      <cdr:y>0.98254</cdr:y>
    </cdr:to>
    <cdr:pic>
      <cdr:nvPicPr>
        <cdr:cNvPr id="10" name="Picture 9" descr="Screen shot 2009-12-05 at 8.19.26 PM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341" y="3852738"/>
          <a:ext cx="873270" cy="4380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 cap="sq" cmpd="sng">
          <a:noFill/>
        </a:ln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0.5427</cdr:x>
      <cdr:y>0.76028</cdr:y>
    </cdr:from>
    <cdr:to>
      <cdr:x>0.55631</cdr:x>
      <cdr:y>0.88967</cdr:y>
    </cdr:to>
    <cdr:sp macro="" textlink="">
      <cdr:nvSpPr>
        <cdr:cNvPr id="501761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3545" y="1063727"/>
          <a:ext cx="75771" cy="1808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0.54494</cdr:x>
      <cdr:y>0.76028</cdr:y>
    </cdr:from>
    <cdr:to>
      <cdr:x>0.5652</cdr:x>
      <cdr:y>0.88083</cdr:y>
    </cdr:to>
    <cdr:sp macro="" textlink="">
      <cdr:nvSpPr>
        <cdr:cNvPr id="501762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9688" y="1063727"/>
          <a:ext cx="122873" cy="163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0.01196</cdr:x>
      <cdr:y>0.96584</cdr:y>
    </cdr:from>
    <cdr:to>
      <cdr:x>0.38164</cdr:x>
      <cdr:y>0.97382</cdr:y>
    </cdr:to>
    <cdr:sp macro="" textlink="">
      <cdr:nvSpPr>
        <cdr:cNvPr id="50278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082" y="1765398"/>
          <a:ext cx="2610050" cy="180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825" b="1" i="0" strike="noStrike">
              <a:solidFill>
                <a:srgbClr val="000000"/>
              </a:solidFill>
              <a:latin typeface="Arial"/>
              <a:cs typeface="Arial"/>
            </a:rPr>
            <a:t>4 - V. Good, 3 - Good, 2 - Fair, 1 - Poor, 0 - Nil</a:t>
          </a:r>
        </a:p>
      </cdr:txBody>
    </cdr:sp>
  </cdr:relSizeAnchor>
  <cdr:relSizeAnchor xmlns:cdr="http://schemas.openxmlformats.org/drawingml/2006/chartDrawing">
    <cdr:from>
      <cdr:x>0.52887</cdr:x>
      <cdr:y>0.70858</cdr:y>
    </cdr:from>
    <cdr:to>
      <cdr:x>0.53827</cdr:x>
      <cdr:y>0.85004</cdr:y>
    </cdr:to>
    <cdr:sp macro="" textlink="">
      <cdr:nvSpPr>
        <cdr:cNvPr id="502786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3606" y="1010337"/>
          <a:ext cx="69546" cy="151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800" b="0" i="0" strike="noStrike">
              <a:solidFill>
                <a:srgbClr val="000000"/>
              </a:solidFill>
              <a:latin typeface="Arial"/>
              <a:cs typeface="Arial"/>
            </a:rPr>
            <a:t>       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4:U55"/>
  <sheetViews>
    <sheetView showGridLines="0" tabSelected="1" showWhiteSpace="0" zoomScaleNormal="100" zoomScalePageLayoutView="150" workbookViewId="0">
      <selection activeCell="Q28" sqref="Q28"/>
    </sheetView>
  </sheetViews>
  <sheetFormatPr defaultColWidth="8.85546875" defaultRowHeight="12.75" x14ac:dyDescent="0.2"/>
  <cols>
    <col min="1" max="14" width="8.85546875" customWidth="1"/>
  </cols>
  <sheetData>
    <row r="4" spans="15:21" x14ac:dyDescent="0.2">
      <c r="O4" t="s">
        <v>11</v>
      </c>
    </row>
    <row r="5" spans="15:21" x14ac:dyDescent="0.2">
      <c r="Q5" t="s">
        <v>11</v>
      </c>
    </row>
    <row r="6" spans="15:21" x14ac:dyDescent="0.2">
      <c r="O6" t="s">
        <v>11</v>
      </c>
    </row>
    <row r="9" spans="15:21" x14ac:dyDescent="0.2">
      <c r="O9" s="5"/>
      <c r="R9" t="s">
        <v>11</v>
      </c>
    </row>
    <row r="11" spans="15:21" x14ac:dyDescent="0.2">
      <c r="Q11" s="4"/>
    </row>
    <row r="12" spans="15:21" x14ac:dyDescent="0.2">
      <c r="O12" s="5"/>
    </row>
    <row r="14" spans="15:21" x14ac:dyDescent="0.2">
      <c r="O14" s="6"/>
      <c r="Q14" s="6"/>
    </row>
    <row r="15" spans="15:21" x14ac:dyDescent="0.2">
      <c r="O15" s="6"/>
    </row>
    <row r="16" spans="15:21" x14ac:dyDescent="0.2">
      <c r="O16" t="s">
        <v>11</v>
      </c>
      <c r="P16" t="s">
        <v>11</v>
      </c>
      <c r="U16" t="s">
        <v>11</v>
      </c>
    </row>
    <row r="17" spans="15:16" x14ac:dyDescent="0.2">
      <c r="O17" t="s">
        <v>11</v>
      </c>
    </row>
    <row r="18" spans="15:16" x14ac:dyDescent="0.2">
      <c r="O18" t="s">
        <v>11</v>
      </c>
    </row>
    <row r="19" spans="15:16" x14ac:dyDescent="0.2">
      <c r="O19" s="6" t="s">
        <v>21</v>
      </c>
    </row>
    <row r="24" spans="15:16" x14ac:dyDescent="0.2">
      <c r="O24" t="s">
        <v>11</v>
      </c>
    </row>
    <row r="25" spans="15:16" x14ac:dyDescent="0.2">
      <c r="P25" t="s">
        <v>64</v>
      </c>
    </row>
    <row r="26" spans="15:16" ht="11.25" customHeight="1" x14ac:dyDescent="0.2"/>
    <row r="33" spans="16:16" x14ac:dyDescent="0.2">
      <c r="P33" t="s">
        <v>11</v>
      </c>
    </row>
    <row r="38" spans="16:16" x14ac:dyDescent="0.2">
      <c r="P38" t="s">
        <v>11</v>
      </c>
    </row>
    <row r="53" spans="1:2" ht="11.45" customHeight="1" x14ac:dyDescent="0.2"/>
    <row r="55" spans="1:2" x14ac:dyDescent="0.2">
      <c r="A55" t="s">
        <v>11</v>
      </c>
      <c r="B55" t="s">
        <v>11</v>
      </c>
    </row>
  </sheetData>
  <phoneticPr fontId="0" type="noConversion"/>
  <printOptions horizontalCentered="1" verticalCentered="1"/>
  <pageMargins left="0.1990625" right="0.1990625" top="0.19685039370078741" bottom="0.15748031496062992" header="0.23622047244094491" footer="0.19685039370078741"/>
  <pageSetup scale="91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762"/>
  <sheetViews>
    <sheetView zoomScale="90" zoomScaleNormal="90" zoomScalePageLayoutView="115" workbookViewId="0">
      <selection activeCell="O26" sqref="O26"/>
    </sheetView>
  </sheetViews>
  <sheetFormatPr defaultColWidth="8.85546875" defaultRowHeight="12.95" customHeight="1" outlineLevelCol="1" x14ac:dyDescent="0.2"/>
  <cols>
    <col min="1" max="1" width="11.140625" style="57" customWidth="1"/>
    <col min="2" max="3" width="11.140625" style="133" customWidth="1"/>
    <col min="4" max="9" width="11.140625" style="57" customWidth="1"/>
    <col min="10" max="10" width="3.42578125" style="57" customWidth="1"/>
    <col min="11" max="11" width="8.42578125" style="86" customWidth="1"/>
    <col min="12" max="12" width="9.5703125" style="57" customWidth="1"/>
    <col min="13" max="21" width="11.140625" style="57" customWidth="1"/>
    <col min="22" max="22" width="8.85546875" style="57" hidden="1" customWidth="1" outlineLevel="1"/>
    <col min="23" max="23" width="8.85546875" style="57" collapsed="1"/>
    <col min="24" max="16384" width="8.85546875" style="57"/>
  </cols>
  <sheetData>
    <row r="1" spans="1:21" ht="12.95" customHeight="1" x14ac:dyDescent="0.2">
      <c r="A1" s="157" t="s">
        <v>48</v>
      </c>
      <c r="B1" s="157" t="s">
        <v>47</v>
      </c>
      <c r="C1" s="157" t="s">
        <v>46</v>
      </c>
      <c r="D1" s="157" t="s">
        <v>45</v>
      </c>
      <c r="E1" s="165" t="s">
        <v>44</v>
      </c>
      <c r="F1" s="157" t="s">
        <v>43</v>
      </c>
      <c r="G1" s="157" t="s">
        <v>42</v>
      </c>
      <c r="H1" s="157" t="s">
        <v>41</v>
      </c>
      <c r="I1" s="134" t="s">
        <v>9</v>
      </c>
      <c r="J1" s="107"/>
      <c r="K1" s="108"/>
      <c r="L1" s="137"/>
      <c r="M1" s="157" t="s">
        <v>48</v>
      </c>
      <c r="N1" s="157" t="s">
        <v>47</v>
      </c>
      <c r="O1" s="157" t="s">
        <v>46</v>
      </c>
      <c r="P1" s="157" t="s">
        <v>45</v>
      </c>
      <c r="Q1" s="157" t="s">
        <v>44</v>
      </c>
      <c r="R1" s="157" t="s">
        <v>43</v>
      </c>
      <c r="S1" s="157" t="s">
        <v>42</v>
      </c>
      <c r="T1" s="168" t="s">
        <v>41</v>
      </c>
      <c r="U1" s="134" t="s">
        <v>9</v>
      </c>
    </row>
    <row r="2" spans="1:21" ht="12.95" customHeight="1" x14ac:dyDescent="0.2">
      <c r="A2" s="158"/>
      <c r="B2" s="158"/>
      <c r="C2" s="158"/>
      <c r="D2" s="158"/>
      <c r="E2" s="166"/>
      <c r="F2" s="158"/>
      <c r="G2" s="158"/>
      <c r="H2" s="158"/>
      <c r="I2" s="135" t="s">
        <v>10</v>
      </c>
      <c r="J2" s="107"/>
      <c r="K2" s="108"/>
      <c r="L2" s="137"/>
      <c r="M2" s="158"/>
      <c r="N2" s="158"/>
      <c r="O2" s="158"/>
      <c r="P2" s="158"/>
      <c r="Q2" s="158"/>
      <c r="R2" s="158"/>
      <c r="S2" s="158"/>
      <c r="T2" s="169"/>
      <c r="U2" s="135" t="s">
        <v>10</v>
      </c>
    </row>
    <row r="3" spans="1:21" ht="12.95" customHeight="1" x14ac:dyDescent="0.2">
      <c r="A3" s="159"/>
      <c r="B3" s="159"/>
      <c r="C3" s="159"/>
      <c r="D3" s="159"/>
      <c r="E3" s="167"/>
      <c r="F3" s="159"/>
      <c r="G3" s="159"/>
      <c r="H3" s="159"/>
      <c r="I3" s="136" t="s">
        <v>40</v>
      </c>
      <c r="J3" s="107"/>
      <c r="K3" s="108"/>
      <c r="L3" s="137"/>
      <c r="M3" s="159"/>
      <c r="N3" s="159"/>
      <c r="O3" s="159"/>
      <c r="P3" s="159"/>
      <c r="Q3" s="159"/>
      <c r="R3" s="159"/>
      <c r="S3" s="159"/>
      <c r="T3" s="170"/>
      <c r="U3" s="136" t="s">
        <v>40</v>
      </c>
    </row>
    <row r="4" spans="1:21" ht="12.95" customHeight="1" x14ac:dyDescent="0.2">
      <c r="B4" s="57"/>
      <c r="C4" s="57"/>
      <c r="K4" s="108"/>
      <c r="L4" s="138" t="s">
        <v>34</v>
      </c>
      <c r="M4" s="139" t="e">
        <f ca="1">MIN(INDIRECT(CONCATENATE("A",T11)):INDIRECT(CONCATENATE("A",T13)))</f>
        <v>#N/A</v>
      </c>
      <c r="N4" s="139" t="e">
        <f ca="1">MIN(INDIRECT(CONCATENATE("B",T11)):INDIRECT(CONCATENATE("B",T13)))</f>
        <v>#N/A</v>
      </c>
      <c r="O4" s="139" t="e">
        <f ca="1">MIN(INDIRECT(CONCATENATE("C",T11)):INDIRECT(CONCATENATE("C",T13)))</f>
        <v>#N/A</v>
      </c>
      <c r="P4" s="139" t="e">
        <f ca="1">MIN(INDIRECT(CONCATENATE("D",T11)):INDIRECT(CONCATENATE("D",T13)))</f>
        <v>#N/A</v>
      </c>
      <c r="Q4" s="139" t="e">
        <f ca="1">MIN(INDIRECT(CONCATENATE("E",T11)):INDIRECT(CONCATENATE("E",T13)))</f>
        <v>#N/A</v>
      </c>
      <c r="R4" s="139" t="e">
        <f ca="1">MIN(INDIRECT(CONCATENATE("F",T11)):INDIRECT(CONCATENATE("F",T13)))</f>
        <v>#N/A</v>
      </c>
      <c r="S4" s="139" t="e">
        <f ca="1">MIN(INDIRECT(CONCATENATE("G",T11)):INDIRECT(CONCATENATE("G",T13)))</f>
        <v>#N/A</v>
      </c>
      <c r="T4" s="139" t="e">
        <f ca="1">MIN(INDIRECT(CONCATENATE("H",T11)):INDIRECT(CONCATENATE("H",T13)))</f>
        <v>#N/A</v>
      </c>
      <c r="U4" s="139" t="e">
        <f ca="1">MIN(INDIRECT(CONCATENATE("I",T11)):INDIRECT(CONCATENATE("I",T13)))</f>
        <v>#N/A</v>
      </c>
    </row>
    <row r="5" spans="1:21" ht="12.95" customHeight="1" x14ac:dyDescent="0.2">
      <c r="B5" s="57"/>
      <c r="C5" s="57"/>
      <c r="K5" s="108"/>
      <c r="L5" s="140" t="s">
        <v>35</v>
      </c>
      <c r="M5" s="141" t="e">
        <f ca="1">MAX(INDIRECT(CONCATENATE("A",$T$11)):INDIRECT(CONCATENATE("A",$T$13)))</f>
        <v>#N/A</v>
      </c>
      <c r="N5" s="141" t="e">
        <f ca="1">MAX(INDIRECT(CONCATENATE("B",$T$11)):INDIRECT(CONCATENATE("B",$T$13)))</f>
        <v>#N/A</v>
      </c>
      <c r="O5" s="141" t="e">
        <f ca="1">MAX(INDIRECT(CONCATENATE("C",$T$11)):INDIRECT(CONCATENATE("C",$T$13)))</f>
        <v>#N/A</v>
      </c>
      <c r="P5" s="141" t="e">
        <f ca="1">MAX(INDIRECT(CONCATENATE("D",$T$11)):INDIRECT(CONCATENATE("D",$T$13)))</f>
        <v>#N/A</v>
      </c>
      <c r="Q5" s="141" t="e">
        <f ca="1">MAX(INDIRECT(CONCATENATE("E",$T$11)):INDIRECT(CONCATENATE("E",$T$13)))</f>
        <v>#N/A</v>
      </c>
      <c r="R5" s="141" t="e">
        <f ca="1">MAX(INDIRECT(CONCATENATE("F",$T$11)):INDIRECT(CONCATENATE("F",$T$13)))</f>
        <v>#N/A</v>
      </c>
      <c r="S5" s="141" t="e">
        <f ca="1">MAX(INDIRECT(CONCATENATE("G",$T$11)):INDIRECT(CONCATENATE("G",$T$13)))</f>
        <v>#N/A</v>
      </c>
      <c r="T5" s="141" t="e">
        <f ca="1">MAX(INDIRECT(CONCATENATE("H",$T$11)):INDIRECT(CONCATENATE("H",$T$13)))</f>
        <v>#N/A</v>
      </c>
      <c r="U5" s="141" t="e">
        <f ca="1">MAX(INDIRECT(CONCATENATE("I",$T$11)):INDIRECT(CONCATENATE("I",$T$13)))</f>
        <v>#N/A</v>
      </c>
    </row>
    <row r="6" spans="1:21" ht="12.95" customHeight="1" x14ac:dyDescent="0.2">
      <c r="B6" s="57"/>
      <c r="C6" s="57"/>
      <c r="K6" s="108"/>
      <c r="L6" s="142" t="s">
        <v>36</v>
      </c>
      <c r="M6" s="143" t="e">
        <f t="shared" ref="M6:U6" ca="1" si="0">M5-M4</f>
        <v>#N/A</v>
      </c>
      <c r="N6" s="143" t="e">
        <f t="shared" ca="1" si="0"/>
        <v>#N/A</v>
      </c>
      <c r="O6" s="143" t="e">
        <f t="shared" ca="1" si="0"/>
        <v>#N/A</v>
      </c>
      <c r="P6" s="143" t="e">
        <f t="shared" ca="1" si="0"/>
        <v>#N/A</v>
      </c>
      <c r="Q6" s="143" t="e">
        <f t="shared" ca="1" si="0"/>
        <v>#N/A</v>
      </c>
      <c r="R6" s="143" t="e">
        <f t="shared" ca="1" si="0"/>
        <v>#N/A</v>
      </c>
      <c r="S6" s="143" t="e">
        <f t="shared" ca="1" si="0"/>
        <v>#N/A</v>
      </c>
      <c r="T6" s="143" t="e">
        <f t="shared" ca="1" si="0"/>
        <v>#N/A</v>
      </c>
      <c r="U6" s="143" t="e">
        <f t="shared" ca="1" si="0"/>
        <v>#N/A</v>
      </c>
    </row>
    <row r="7" spans="1:21" ht="12.95" customHeight="1" x14ac:dyDescent="0.2">
      <c r="B7" s="57"/>
      <c r="C7" s="57"/>
      <c r="K7" s="108"/>
      <c r="L7" s="144" t="s">
        <v>67</v>
      </c>
      <c r="M7" s="145" t="e">
        <f ca="1">INDIRECT(CONCATENATE("A",$T$11))</f>
        <v>#N/A</v>
      </c>
      <c r="N7" s="145" t="e">
        <f ca="1">INDIRECT(CONCATENATE("B",$T$11))</f>
        <v>#N/A</v>
      </c>
      <c r="O7" s="145" t="e">
        <f ca="1">INDIRECT(CONCATENATE("C",$T$11))</f>
        <v>#N/A</v>
      </c>
      <c r="P7" s="145" t="e">
        <f ca="1">INDIRECT(CONCATENATE("D",$T$11))</f>
        <v>#N/A</v>
      </c>
      <c r="Q7" s="145" t="e">
        <f ca="1">INDIRECT(CONCATENATE("E",$T$11))</f>
        <v>#N/A</v>
      </c>
      <c r="R7" s="145" t="e">
        <f ca="1">INDIRECT(CONCATENATE("F",$T$11))</f>
        <v>#N/A</v>
      </c>
      <c r="S7" s="145" t="e">
        <f ca="1">INDIRECT(CONCATENATE("G",$T$11))</f>
        <v>#N/A</v>
      </c>
      <c r="T7" s="145" t="e">
        <f ca="1">INDIRECT(CONCATENATE("H",$T$11))</f>
        <v>#N/A</v>
      </c>
      <c r="U7" s="145" t="e">
        <f ca="1">INDIRECT(CONCATENATE("I",$T$11))</f>
        <v>#N/A</v>
      </c>
    </row>
    <row r="8" spans="1:21" ht="12.95" customHeight="1" x14ac:dyDescent="0.2">
      <c r="B8" s="57"/>
      <c r="C8" s="57"/>
      <c r="K8" s="108"/>
      <c r="L8" s="146" t="s">
        <v>68</v>
      </c>
      <c r="M8" s="147" t="e">
        <f ca="1">INDIRECT(CONCATENATE("A",$T$13))</f>
        <v>#N/A</v>
      </c>
      <c r="N8" s="147" t="e">
        <f ca="1">INDIRECT(CONCATENATE("B",$T$13))</f>
        <v>#N/A</v>
      </c>
      <c r="O8" s="147" t="e">
        <f ca="1">INDIRECT(CONCATENATE("C",$T$13))</f>
        <v>#N/A</v>
      </c>
      <c r="P8" s="147" t="e">
        <f ca="1">INDIRECT(CONCATENATE("D",$T$13))</f>
        <v>#N/A</v>
      </c>
      <c r="Q8" s="147" t="e">
        <f ca="1">INDIRECT(CONCATENATE("E",$T$13))</f>
        <v>#N/A</v>
      </c>
      <c r="R8" s="147" t="e">
        <f ca="1">INDIRECT(CONCATENATE("F",$T$13))</f>
        <v>#N/A</v>
      </c>
      <c r="S8" s="147" t="e">
        <f ca="1">INDIRECT(CONCATENATE("G",$T$13))</f>
        <v>#N/A</v>
      </c>
      <c r="T8" s="147" t="e">
        <f ca="1">INDIRECT(CONCATENATE("H",$T$13))</f>
        <v>#N/A</v>
      </c>
      <c r="U8" s="147" t="e">
        <f ca="1">INDIRECT(CONCATENATE("I",$T$13))</f>
        <v>#N/A</v>
      </c>
    </row>
    <row r="9" spans="1:21" ht="12.95" customHeight="1" x14ac:dyDescent="0.2">
      <c r="B9" s="57"/>
      <c r="C9" s="57"/>
      <c r="K9" s="108"/>
      <c r="L9" s="148"/>
      <c r="M9" s="48"/>
      <c r="N9" s="48"/>
      <c r="O9" s="48"/>
      <c r="P9" s="48"/>
      <c r="Q9" s="48"/>
      <c r="R9" s="48"/>
      <c r="S9" s="48"/>
      <c r="T9" s="48"/>
      <c r="U9" s="48"/>
    </row>
    <row r="10" spans="1:21" ht="12.95" customHeight="1" x14ac:dyDescent="0.2">
      <c r="B10" s="57"/>
      <c r="C10" s="57"/>
      <c r="K10" s="57"/>
      <c r="L10" s="171" t="s">
        <v>69</v>
      </c>
      <c r="M10" s="171"/>
      <c r="N10" s="171"/>
      <c r="O10" s="172" t="e">
        <f ca="1">IF(AND((INDIRECT(CONCATENATE("F",$T$13)))&gt;0,(INDIRECT(CONCATENATE("G",$T$13)))&lt;0),ATAN((INDIRECT(CONCATENATE("G",$T$13)))/(INDIRECT(CONCATENATE("F",$T$13))))*180/PI()+360,IF((INDIRECT(CONCATENATE("F",$T$13)))&lt;0,ATAN((INDIRECT(CONCATENATE("G",$T$13)))/(INDIRECT(CONCATENATE("F",$T$13))))*180/PI()+180,ATAN((INDIRECT(CONCATENATE("G",$T$13)))/(INDIRECT(CONCATENATE("F",$T$13))))*180/PI()))</f>
        <v>#N/A</v>
      </c>
      <c r="P10" s="48"/>
      <c r="Q10" s="149"/>
      <c r="R10" s="149"/>
      <c r="S10" s="149"/>
      <c r="T10" s="163" t="s">
        <v>61</v>
      </c>
      <c r="U10" s="163"/>
    </row>
    <row r="11" spans="1:21" ht="12.95" customHeight="1" x14ac:dyDescent="0.2">
      <c r="B11" s="57"/>
      <c r="C11" s="57"/>
      <c r="K11" s="57"/>
      <c r="L11" s="171"/>
      <c r="M11" s="171"/>
      <c r="N11" s="171"/>
      <c r="O11" s="172"/>
      <c r="P11" s="150"/>
      <c r="Q11" s="149"/>
      <c r="R11" s="149"/>
      <c r="S11" s="149"/>
      <c r="T11" s="164" t="e">
        <f>MATCH("ICP",$K$4:$K$6830,0)+3</f>
        <v>#N/A</v>
      </c>
      <c r="U11" s="164"/>
    </row>
    <row r="12" spans="1:21" ht="12.95" customHeight="1" x14ac:dyDescent="0.2">
      <c r="B12" s="57"/>
      <c r="C12" s="57"/>
      <c r="K12" s="57"/>
      <c r="L12" s="160" t="s">
        <v>57</v>
      </c>
      <c r="M12" s="160"/>
      <c r="N12" s="160"/>
      <c r="O12" s="161" t="e">
        <f ca="1">P6</f>
        <v>#N/A</v>
      </c>
      <c r="P12" s="48"/>
      <c r="Q12" s="149"/>
      <c r="R12" s="149"/>
      <c r="S12" s="149"/>
      <c r="T12" s="163" t="s">
        <v>62</v>
      </c>
      <c r="U12" s="163"/>
    </row>
    <row r="13" spans="1:21" ht="12.95" customHeight="1" x14ac:dyDescent="0.2">
      <c r="B13" s="57"/>
      <c r="C13" s="57"/>
      <c r="L13" s="160"/>
      <c r="M13" s="160"/>
      <c r="N13" s="160"/>
      <c r="O13" s="162"/>
      <c r="P13" s="48"/>
      <c r="Q13" s="149"/>
      <c r="R13" s="149"/>
      <c r="S13" s="149"/>
      <c r="T13" s="164" t="e">
        <f>MATCH("TD",$K$4:$K$6830,0)+3</f>
        <v>#N/A</v>
      </c>
      <c r="U13" s="164"/>
    </row>
    <row r="14" spans="1:21" ht="12.95" customHeight="1" x14ac:dyDescent="0.2">
      <c r="B14" s="57"/>
      <c r="C14" s="57"/>
      <c r="L14" s="151"/>
      <c r="M14" s="152" t="s">
        <v>58</v>
      </c>
      <c r="N14" s="152" t="s">
        <v>59</v>
      </c>
      <c r="O14" s="152" t="s">
        <v>60</v>
      </c>
      <c r="P14" s="48"/>
      <c r="Q14" s="149"/>
      <c r="R14" s="149"/>
      <c r="S14" s="149"/>
      <c r="T14" s="49"/>
      <c r="U14" s="49"/>
    </row>
    <row r="15" spans="1:21" ht="12.95" customHeight="1" x14ac:dyDescent="0.2">
      <c r="B15" s="57"/>
      <c r="C15" s="57"/>
      <c r="L15" s="153" t="s">
        <v>55</v>
      </c>
      <c r="M15" s="154" t="e">
        <f ca="1">INDIRECT("A"&amp;MATCH($P$4,INDIRECT(CONCATENATE("D",T11)):INDIRECT(CONCATENATE("D",T13)),0)+(T11-1),TRUE)</f>
        <v>#N/A</v>
      </c>
      <c r="N15" s="155" t="e">
        <f ca="1">P4</f>
        <v>#N/A</v>
      </c>
      <c r="O15" s="155" t="e">
        <f ca="1">Q5</f>
        <v>#N/A</v>
      </c>
      <c r="P15" s="48"/>
      <c r="Q15" s="149"/>
      <c r="R15" s="149"/>
      <c r="S15" s="149"/>
      <c r="T15" s="48"/>
      <c r="U15" s="48"/>
    </row>
    <row r="16" spans="1:21" ht="12.95" customHeight="1" x14ac:dyDescent="0.2">
      <c r="B16" s="57"/>
      <c r="C16" s="57"/>
      <c r="L16" s="156" t="s">
        <v>56</v>
      </c>
      <c r="M16" s="155" t="e">
        <f ca="1">INDIRECT("A"&amp;MATCH($P$5,INDIRECT(CONCATENATE("D",T11)):INDIRECT(CONCATENATE("D",T13)),0)+(T11-1),TRUE)</f>
        <v>#N/A</v>
      </c>
      <c r="N16" s="155" t="e">
        <f ca="1">P5</f>
        <v>#N/A</v>
      </c>
      <c r="O16" s="155" t="e">
        <f ca="1">Q4</f>
        <v>#N/A</v>
      </c>
      <c r="P16" s="48"/>
      <c r="Q16" s="149"/>
      <c r="R16" s="149"/>
      <c r="S16" s="149"/>
      <c r="T16" s="48"/>
      <c r="U16" s="48"/>
    </row>
    <row r="17" spans="2:21" ht="12.95" customHeight="1" x14ac:dyDescent="0.2">
      <c r="B17" s="57"/>
      <c r="C17" s="57"/>
      <c r="M17" s="110"/>
      <c r="N17" s="110"/>
      <c r="O17" s="110"/>
      <c r="P17" s="110"/>
      <c r="Q17" s="109"/>
      <c r="R17" s="109"/>
      <c r="S17" s="109"/>
      <c r="T17" s="110"/>
      <c r="U17" s="110"/>
    </row>
    <row r="18" spans="2:21" ht="12.95" customHeight="1" x14ac:dyDescent="0.2">
      <c r="B18" s="57"/>
      <c r="C18" s="57"/>
      <c r="L18" s="111"/>
      <c r="M18" s="110"/>
      <c r="N18" s="110"/>
      <c r="O18" s="110"/>
      <c r="P18" s="110"/>
      <c r="Q18" s="109"/>
      <c r="R18" s="109"/>
      <c r="S18" s="109"/>
      <c r="T18" s="110"/>
      <c r="U18" s="110"/>
    </row>
    <row r="19" spans="2:21" ht="12.95" customHeight="1" x14ac:dyDescent="0.2">
      <c r="B19" s="57"/>
      <c r="C19" s="57"/>
      <c r="M19" s="110"/>
      <c r="N19" s="110"/>
      <c r="O19" s="110"/>
      <c r="P19" s="110"/>
      <c r="Q19" s="110"/>
      <c r="R19" s="110"/>
      <c r="S19" s="110"/>
      <c r="T19" s="110"/>
      <c r="U19" s="110"/>
    </row>
    <row r="20" spans="2:21" ht="12.95" customHeight="1" x14ac:dyDescent="0.2">
      <c r="B20" s="57"/>
      <c r="C20" s="57"/>
      <c r="M20" s="110"/>
      <c r="N20" s="110"/>
      <c r="O20" s="110"/>
      <c r="P20" s="110"/>
      <c r="Q20" s="110"/>
      <c r="R20" s="110"/>
      <c r="S20" s="110"/>
      <c r="T20" s="110"/>
      <c r="U20" s="110"/>
    </row>
    <row r="21" spans="2:21" ht="12.95" customHeight="1" x14ac:dyDescent="0.2">
      <c r="B21" s="57"/>
      <c r="C21" s="57"/>
      <c r="M21" s="110"/>
      <c r="N21" s="110"/>
      <c r="O21" s="110"/>
      <c r="P21" s="110"/>
      <c r="T21" s="110"/>
      <c r="U21" s="110"/>
    </row>
    <row r="22" spans="2:21" ht="12.95" customHeight="1" x14ac:dyDescent="0.2">
      <c r="B22" s="57"/>
      <c r="C22" s="57"/>
      <c r="M22" s="110"/>
      <c r="N22" s="110"/>
      <c r="O22" s="110"/>
      <c r="P22" s="110"/>
      <c r="T22" s="110"/>
      <c r="U22" s="110"/>
    </row>
    <row r="23" spans="2:21" ht="12.95" customHeight="1" x14ac:dyDescent="0.2">
      <c r="B23" s="57"/>
      <c r="C23" s="57"/>
      <c r="M23" s="110"/>
      <c r="N23" s="110"/>
      <c r="O23" s="110"/>
      <c r="P23" s="110"/>
      <c r="T23" s="110"/>
      <c r="U23" s="110"/>
    </row>
    <row r="24" spans="2:21" ht="12.95" customHeight="1" x14ac:dyDescent="0.2">
      <c r="B24" s="57"/>
      <c r="C24" s="57"/>
      <c r="M24" s="110"/>
      <c r="N24" s="110"/>
      <c r="O24" s="110"/>
      <c r="P24" s="110"/>
      <c r="T24" s="110"/>
      <c r="U24" s="110"/>
    </row>
    <row r="25" spans="2:21" ht="12.95" customHeight="1" x14ac:dyDescent="0.2">
      <c r="B25" s="57"/>
      <c r="C25" s="57"/>
      <c r="M25" s="110"/>
      <c r="N25" s="110"/>
      <c r="O25" s="110"/>
      <c r="P25" s="110"/>
      <c r="T25" s="110"/>
      <c r="U25" s="110"/>
    </row>
    <row r="26" spans="2:21" ht="12.95" customHeight="1" x14ac:dyDescent="0.2">
      <c r="B26" s="57"/>
      <c r="C26" s="57"/>
      <c r="M26" s="110"/>
      <c r="N26" s="110"/>
      <c r="O26" s="110"/>
      <c r="P26" s="110"/>
      <c r="T26" s="110"/>
      <c r="U26" s="110"/>
    </row>
    <row r="27" spans="2:21" ht="12.95" customHeight="1" x14ac:dyDescent="0.2">
      <c r="B27" s="57"/>
      <c r="C27" s="57"/>
      <c r="M27" s="110"/>
      <c r="N27" s="110"/>
      <c r="O27" s="110"/>
      <c r="P27" s="110"/>
      <c r="T27" s="110"/>
      <c r="U27" s="110"/>
    </row>
    <row r="28" spans="2:21" ht="12.95" customHeight="1" x14ac:dyDescent="0.2">
      <c r="B28" s="57"/>
      <c r="C28" s="57"/>
      <c r="M28" s="110"/>
      <c r="N28" s="110"/>
      <c r="O28" s="110"/>
      <c r="P28" s="110"/>
      <c r="T28" s="110"/>
      <c r="U28" s="110"/>
    </row>
    <row r="29" spans="2:21" ht="12.95" customHeight="1" x14ac:dyDescent="0.2">
      <c r="B29" s="57"/>
      <c r="C29" s="57"/>
      <c r="M29" s="110"/>
      <c r="N29" s="110"/>
      <c r="O29" s="110"/>
      <c r="P29" s="110"/>
      <c r="T29" s="110"/>
      <c r="U29" s="110"/>
    </row>
    <row r="30" spans="2:21" ht="12.95" customHeight="1" x14ac:dyDescent="0.2">
      <c r="B30" s="57"/>
      <c r="C30" s="57"/>
    </row>
    <row r="31" spans="2:21" ht="12.95" customHeight="1" x14ac:dyDescent="0.2">
      <c r="B31" s="57"/>
      <c r="C31" s="57"/>
    </row>
    <row r="32" spans="2:21" ht="12.95" customHeight="1" x14ac:dyDescent="0.2">
      <c r="B32" s="57"/>
      <c r="C32" s="57"/>
    </row>
    <row r="33" spans="2:13" ht="12.95" customHeight="1" x14ac:dyDescent="0.2">
      <c r="B33" s="57"/>
      <c r="C33" s="57"/>
      <c r="K33" s="112"/>
    </row>
    <row r="34" spans="2:13" ht="12.95" customHeight="1" x14ac:dyDescent="0.2">
      <c r="B34" s="57"/>
      <c r="C34" s="57"/>
    </row>
    <row r="35" spans="2:13" ht="12.95" customHeight="1" x14ac:dyDescent="0.2">
      <c r="B35" s="57"/>
      <c r="C35" s="57"/>
    </row>
    <row r="36" spans="2:13" ht="12.95" customHeight="1" x14ac:dyDescent="0.2">
      <c r="B36" s="57"/>
      <c r="C36" s="57"/>
    </row>
    <row r="37" spans="2:13" ht="12.95" customHeight="1" x14ac:dyDescent="0.2">
      <c r="B37" s="57"/>
      <c r="C37" s="57"/>
    </row>
    <row r="38" spans="2:13" ht="12.95" customHeight="1" x14ac:dyDescent="0.2">
      <c r="B38" s="57"/>
      <c r="C38" s="57"/>
    </row>
    <row r="39" spans="2:13" ht="12.95" customHeight="1" x14ac:dyDescent="0.2">
      <c r="B39" s="57"/>
      <c r="C39" s="57"/>
      <c r="K39" s="112"/>
    </row>
    <row r="40" spans="2:13" ht="12.95" customHeight="1" x14ac:dyDescent="0.2">
      <c r="B40" s="57"/>
      <c r="C40" s="57"/>
      <c r="K40" s="112"/>
    </row>
    <row r="41" spans="2:13" ht="12.95" customHeight="1" x14ac:dyDescent="0.2">
      <c r="B41" s="57"/>
      <c r="C41" s="57"/>
    </row>
    <row r="42" spans="2:13" ht="12.95" customHeight="1" x14ac:dyDescent="0.2">
      <c r="B42" s="57"/>
      <c r="C42" s="57"/>
      <c r="K42" s="112"/>
    </row>
    <row r="43" spans="2:13" ht="12.95" customHeight="1" x14ac:dyDescent="0.2">
      <c r="B43" s="57"/>
      <c r="C43" s="57"/>
      <c r="L43" s="111"/>
    </row>
    <row r="44" spans="2:13" ht="12.95" customHeight="1" x14ac:dyDescent="0.2">
      <c r="B44" s="57"/>
      <c r="C44" s="57"/>
      <c r="K44" s="113"/>
      <c r="L44" s="111"/>
    </row>
    <row r="45" spans="2:13" ht="12.95" customHeight="1" x14ac:dyDescent="0.2">
      <c r="B45" s="57"/>
      <c r="C45" s="57"/>
      <c r="K45" s="114"/>
      <c r="L45" s="111"/>
    </row>
    <row r="46" spans="2:13" ht="12.95" customHeight="1" x14ac:dyDescent="0.2">
      <c r="B46" s="57"/>
      <c r="C46" s="57"/>
      <c r="K46" s="112"/>
      <c r="L46" s="111"/>
      <c r="M46" s="80"/>
    </row>
    <row r="47" spans="2:13" ht="12.95" customHeight="1" x14ac:dyDescent="0.2">
      <c r="B47" s="57"/>
      <c r="C47" s="57"/>
      <c r="K47" s="112"/>
      <c r="L47" s="111"/>
      <c r="M47" s="80"/>
    </row>
    <row r="48" spans="2:13" ht="12.95" customHeight="1" x14ac:dyDescent="0.2">
      <c r="B48" s="57"/>
      <c r="C48" s="57"/>
    </row>
    <row r="49" spans="2:11" ht="12.95" customHeight="1" x14ac:dyDescent="0.2">
      <c r="B49" s="57"/>
      <c r="C49" s="57"/>
    </row>
    <row r="50" spans="2:11" ht="12.95" customHeight="1" x14ac:dyDescent="0.2">
      <c r="B50" s="57"/>
      <c r="C50" s="57"/>
      <c r="K50" s="112"/>
    </row>
    <row r="51" spans="2:11" ht="12.95" customHeight="1" x14ac:dyDescent="0.2">
      <c r="B51" s="57"/>
      <c r="C51" s="57"/>
    </row>
    <row r="52" spans="2:11" ht="12.95" customHeight="1" x14ac:dyDescent="0.2">
      <c r="B52" s="57"/>
      <c r="C52" s="57"/>
    </row>
    <row r="53" spans="2:11" ht="12.95" customHeight="1" x14ac:dyDescent="0.2">
      <c r="B53" s="57"/>
      <c r="C53" s="57"/>
    </row>
    <row r="54" spans="2:11" ht="12.95" customHeight="1" x14ac:dyDescent="0.2">
      <c r="B54" s="57"/>
      <c r="C54" s="57"/>
    </row>
    <row r="55" spans="2:11" ht="12.95" customHeight="1" x14ac:dyDescent="0.2">
      <c r="B55" s="57"/>
      <c r="C55" s="57"/>
      <c r="K55" s="115"/>
    </row>
    <row r="56" spans="2:11" ht="12.95" customHeight="1" x14ac:dyDescent="0.2">
      <c r="B56" s="57"/>
      <c r="C56" s="57"/>
      <c r="K56" s="114"/>
    </row>
    <row r="57" spans="2:11" ht="12.95" customHeight="1" x14ac:dyDescent="0.2">
      <c r="B57" s="57"/>
      <c r="C57" s="57"/>
      <c r="K57" s="114"/>
    </row>
    <row r="58" spans="2:11" ht="12.95" customHeight="1" x14ac:dyDescent="0.2">
      <c r="B58" s="57"/>
      <c r="C58" s="57"/>
      <c r="K58" s="114"/>
    </row>
    <row r="59" spans="2:11" ht="12.95" customHeight="1" x14ac:dyDescent="0.2">
      <c r="B59" s="57"/>
      <c r="C59" s="57"/>
      <c r="K59" s="114"/>
    </row>
    <row r="60" spans="2:11" ht="12.95" customHeight="1" x14ac:dyDescent="0.2">
      <c r="B60" s="57"/>
      <c r="C60" s="57"/>
      <c r="K60" s="114"/>
    </row>
    <row r="61" spans="2:11" ht="12.95" customHeight="1" x14ac:dyDescent="0.2">
      <c r="B61" s="57"/>
      <c r="C61" s="57"/>
      <c r="K61" s="114"/>
    </row>
    <row r="62" spans="2:11" ht="12.95" customHeight="1" x14ac:dyDescent="0.2">
      <c r="B62" s="57"/>
      <c r="C62" s="57"/>
      <c r="K62" s="114"/>
    </row>
    <row r="63" spans="2:11" ht="12.95" customHeight="1" x14ac:dyDescent="0.2">
      <c r="B63" s="57"/>
      <c r="C63" s="57"/>
      <c r="K63" s="116"/>
    </row>
    <row r="64" spans="2:11" ht="12.95" customHeight="1" x14ac:dyDescent="0.2">
      <c r="B64" s="57"/>
      <c r="C64" s="57"/>
      <c r="K64" s="116"/>
    </row>
    <row r="65" spans="2:11" ht="12.95" customHeight="1" x14ac:dyDescent="0.2">
      <c r="B65" s="57"/>
      <c r="C65" s="57"/>
      <c r="K65" s="116"/>
    </row>
    <row r="66" spans="2:11" ht="12.95" customHeight="1" x14ac:dyDescent="0.2">
      <c r="B66" s="57"/>
      <c r="C66" s="57"/>
      <c r="K66" s="116"/>
    </row>
    <row r="67" spans="2:11" ht="12.95" customHeight="1" x14ac:dyDescent="0.2">
      <c r="B67" s="57"/>
      <c r="C67" s="57"/>
      <c r="K67" s="116"/>
    </row>
    <row r="68" spans="2:11" ht="12.95" customHeight="1" x14ac:dyDescent="0.2">
      <c r="B68" s="57"/>
      <c r="C68" s="57"/>
      <c r="K68" s="116"/>
    </row>
    <row r="69" spans="2:11" ht="12.95" customHeight="1" x14ac:dyDescent="0.2">
      <c r="B69" s="57"/>
      <c r="C69" s="57"/>
      <c r="K69" s="116"/>
    </row>
    <row r="70" spans="2:11" ht="12.95" customHeight="1" x14ac:dyDescent="0.2">
      <c r="B70" s="57"/>
      <c r="C70" s="57"/>
      <c r="K70" s="114"/>
    </row>
    <row r="71" spans="2:11" ht="12.95" customHeight="1" x14ac:dyDescent="0.2">
      <c r="B71" s="57"/>
      <c r="C71" s="57"/>
      <c r="K71" s="114"/>
    </row>
    <row r="72" spans="2:11" ht="12.95" customHeight="1" x14ac:dyDescent="0.2">
      <c r="B72" s="57"/>
      <c r="C72" s="57"/>
      <c r="K72" s="114"/>
    </row>
    <row r="73" spans="2:11" ht="12.95" customHeight="1" x14ac:dyDescent="0.2">
      <c r="B73" s="57"/>
      <c r="C73" s="57"/>
      <c r="K73" s="114"/>
    </row>
    <row r="74" spans="2:11" ht="12.95" customHeight="1" x14ac:dyDescent="0.2">
      <c r="B74" s="57"/>
      <c r="C74" s="57"/>
      <c r="K74" s="117"/>
    </row>
    <row r="75" spans="2:11" ht="12.95" customHeight="1" x14ac:dyDescent="0.2">
      <c r="B75" s="57"/>
      <c r="C75" s="57"/>
      <c r="K75" s="114"/>
    </row>
    <row r="76" spans="2:11" ht="12.95" customHeight="1" x14ac:dyDescent="0.2">
      <c r="B76" s="57"/>
      <c r="C76" s="57"/>
      <c r="K76" s="117"/>
    </row>
    <row r="77" spans="2:11" ht="12.95" customHeight="1" x14ac:dyDescent="0.2">
      <c r="B77" s="57"/>
      <c r="C77" s="57"/>
      <c r="K77" s="114"/>
    </row>
    <row r="78" spans="2:11" ht="12.95" customHeight="1" x14ac:dyDescent="0.2">
      <c r="B78" s="57"/>
      <c r="C78" s="57"/>
      <c r="K78" s="114"/>
    </row>
    <row r="79" spans="2:11" ht="12.95" customHeight="1" x14ac:dyDescent="0.2">
      <c r="B79" s="57"/>
      <c r="C79" s="57"/>
      <c r="K79" s="114"/>
    </row>
    <row r="80" spans="2:11" ht="12.95" customHeight="1" x14ac:dyDescent="0.2">
      <c r="B80" s="57"/>
      <c r="C80" s="57"/>
    </row>
    <row r="81" spans="2:11" ht="12.95" customHeight="1" x14ac:dyDescent="0.2">
      <c r="B81" s="57"/>
      <c r="C81" s="57"/>
    </row>
    <row r="82" spans="2:11" ht="12.95" customHeight="1" x14ac:dyDescent="0.2">
      <c r="B82" s="57"/>
      <c r="C82" s="57"/>
    </row>
    <row r="83" spans="2:11" ht="12.95" customHeight="1" x14ac:dyDescent="0.2">
      <c r="B83" s="57"/>
      <c r="C83" s="57"/>
    </row>
    <row r="84" spans="2:11" ht="12.95" customHeight="1" x14ac:dyDescent="0.2">
      <c r="B84" s="57"/>
      <c r="C84" s="57"/>
    </row>
    <row r="85" spans="2:11" ht="12.95" customHeight="1" x14ac:dyDescent="0.2">
      <c r="B85" s="57"/>
      <c r="C85" s="57"/>
    </row>
    <row r="86" spans="2:11" ht="12.95" customHeight="1" x14ac:dyDescent="0.2">
      <c r="B86" s="57"/>
      <c r="C86" s="57"/>
    </row>
    <row r="87" spans="2:11" ht="12.95" customHeight="1" x14ac:dyDescent="0.2">
      <c r="B87" s="57"/>
      <c r="C87" s="57"/>
      <c r="K87" s="112"/>
    </row>
    <row r="88" spans="2:11" ht="12.95" customHeight="1" x14ac:dyDescent="0.2">
      <c r="B88" s="57"/>
      <c r="C88" s="57"/>
    </row>
    <row r="89" spans="2:11" ht="12.95" customHeight="1" x14ac:dyDescent="0.2">
      <c r="B89" s="57"/>
      <c r="C89" s="57"/>
    </row>
    <row r="90" spans="2:11" ht="12.95" customHeight="1" x14ac:dyDescent="0.2">
      <c r="B90" s="57"/>
      <c r="C90" s="57"/>
    </row>
    <row r="91" spans="2:11" ht="12.95" customHeight="1" x14ac:dyDescent="0.2">
      <c r="B91" s="57"/>
      <c r="C91" s="57"/>
    </row>
    <row r="92" spans="2:11" ht="12.95" customHeight="1" x14ac:dyDescent="0.2">
      <c r="B92" s="57"/>
      <c r="C92" s="57"/>
    </row>
    <row r="93" spans="2:11" ht="12.95" customHeight="1" x14ac:dyDescent="0.2">
      <c r="B93" s="57"/>
      <c r="C93" s="57"/>
    </row>
    <row r="94" spans="2:11" ht="12.95" customHeight="1" x14ac:dyDescent="0.2">
      <c r="B94" s="57"/>
      <c r="C94" s="57"/>
    </row>
    <row r="95" spans="2:11" ht="12.95" customHeight="1" x14ac:dyDescent="0.2">
      <c r="B95" s="57"/>
      <c r="C95" s="57"/>
    </row>
    <row r="96" spans="2:11" ht="12.95" customHeight="1" x14ac:dyDescent="0.2">
      <c r="B96" s="57"/>
      <c r="C96" s="57"/>
    </row>
    <row r="97" spans="2:11" ht="12.95" customHeight="1" x14ac:dyDescent="0.2">
      <c r="B97" s="57"/>
      <c r="C97" s="57"/>
    </row>
    <row r="98" spans="2:11" ht="12.95" customHeight="1" x14ac:dyDescent="0.2">
      <c r="B98" s="57"/>
      <c r="C98" s="57"/>
    </row>
    <row r="99" spans="2:11" ht="12.95" customHeight="1" x14ac:dyDescent="0.2">
      <c r="B99" s="57"/>
      <c r="C99" s="57"/>
    </row>
    <row r="100" spans="2:11" ht="12.95" customHeight="1" x14ac:dyDescent="0.2">
      <c r="B100" s="57"/>
      <c r="C100" s="57"/>
    </row>
    <row r="101" spans="2:11" ht="12.95" customHeight="1" x14ac:dyDescent="0.2">
      <c r="B101" s="57"/>
      <c r="C101" s="57"/>
    </row>
    <row r="102" spans="2:11" ht="12.95" customHeight="1" x14ac:dyDescent="0.2">
      <c r="B102" s="57"/>
      <c r="C102" s="57"/>
    </row>
    <row r="103" spans="2:11" ht="12.95" customHeight="1" x14ac:dyDescent="0.2">
      <c r="B103" s="57"/>
      <c r="C103" s="57"/>
    </row>
    <row r="104" spans="2:11" ht="12.95" customHeight="1" x14ac:dyDescent="0.2">
      <c r="B104" s="57"/>
      <c r="C104" s="57"/>
    </row>
    <row r="105" spans="2:11" ht="12.95" customHeight="1" x14ac:dyDescent="0.2">
      <c r="B105" s="57"/>
      <c r="C105" s="57"/>
    </row>
    <row r="106" spans="2:11" ht="12.95" customHeight="1" x14ac:dyDescent="0.2">
      <c r="B106" s="57"/>
      <c r="C106" s="57"/>
    </row>
    <row r="107" spans="2:11" ht="12.95" customHeight="1" x14ac:dyDescent="0.2">
      <c r="B107" s="57"/>
      <c r="C107" s="57"/>
      <c r="K107" s="112"/>
    </row>
    <row r="108" spans="2:11" ht="12.95" customHeight="1" x14ac:dyDescent="0.2">
      <c r="B108" s="57"/>
      <c r="C108" s="57"/>
    </row>
    <row r="109" spans="2:11" ht="12.95" customHeight="1" x14ac:dyDescent="0.2">
      <c r="B109" s="57"/>
      <c r="C109" s="57"/>
      <c r="K109" s="112"/>
    </row>
    <row r="110" spans="2:11" ht="12.95" customHeight="1" x14ac:dyDescent="0.2">
      <c r="B110" s="57"/>
      <c r="C110" s="57"/>
      <c r="K110" s="112"/>
    </row>
    <row r="111" spans="2:11" ht="12.95" customHeight="1" x14ac:dyDescent="0.2">
      <c r="B111" s="57"/>
      <c r="C111" s="57"/>
    </row>
    <row r="112" spans="2:11" ht="12.95" customHeight="1" x14ac:dyDescent="0.2">
      <c r="B112" s="57"/>
      <c r="C112" s="57"/>
    </row>
    <row r="113" spans="2:11" ht="12.95" customHeight="1" x14ac:dyDescent="0.2">
      <c r="B113" s="57"/>
      <c r="C113" s="57"/>
    </row>
    <row r="114" spans="2:11" ht="12.95" customHeight="1" x14ac:dyDescent="0.2">
      <c r="B114" s="57"/>
      <c r="C114" s="57"/>
    </row>
    <row r="115" spans="2:11" ht="12.95" customHeight="1" x14ac:dyDescent="0.2">
      <c r="B115" s="57"/>
      <c r="C115" s="57"/>
    </row>
    <row r="116" spans="2:11" ht="12.95" customHeight="1" x14ac:dyDescent="0.2">
      <c r="B116" s="57"/>
      <c r="C116" s="57"/>
    </row>
    <row r="117" spans="2:11" ht="12.95" customHeight="1" x14ac:dyDescent="0.2">
      <c r="B117" s="57"/>
      <c r="C117" s="57"/>
      <c r="K117" s="112"/>
    </row>
    <row r="118" spans="2:11" ht="12.95" customHeight="1" x14ac:dyDescent="0.2">
      <c r="B118" s="57"/>
      <c r="C118" s="57"/>
    </row>
    <row r="119" spans="2:11" ht="12.95" customHeight="1" x14ac:dyDescent="0.2">
      <c r="B119" s="57"/>
      <c r="C119" s="57"/>
    </row>
    <row r="120" spans="2:11" ht="12.95" customHeight="1" x14ac:dyDescent="0.2">
      <c r="B120" s="57"/>
      <c r="C120" s="57"/>
    </row>
    <row r="121" spans="2:11" ht="12.95" customHeight="1" x14ac:dyDescent="0.2">
      <c r="B121" s="57"/>
      <c r="C121" s="57"/>
    </row>
    <row r="122" spans="2:11" ht="12.95" customHeight="1" x14ac:dyDescent="0.2">
      <c r="B122" s="57"/>
      <c r="C122" s="57"/>
    </row>
    <row r="123" spans="2:11" ht="12.95" customHeight="1" x14ac:dyDescent="0.2">
      <c r="B123" s="57"/>
      <c r="C123" s="57"/>
    </row>
    <row r="124" spans="2:11" ht="12.95" customHeight="1" x14ac:dyDescent="0.2">
      <c r="B124" s="57"/>
      <c r="C124" s="57"/>
    </row>
    <row r="125" spans="2:11" ht="12.95" customHeight="1" x14ac:dyDescent="0.2">
      <c r="B125" s="57"/>
      <c r="C125" s="57"/>
    </row>
    <row r="126" spans="2:11" ht="12.95" customHeight="1" x14ac:dyDescent="0.2">
      <c r="B126" s="57"/>
      <c r="C126" s="57"/>
    </row>
    <row r="127" spans="2:11" ht="12.95" customHeight="1" x14ac:dyDescent="0.2">
      <c r="B127" s="57"/>
      <c r="C127" s="57"/>
    </row>
    <row r="128" spans="2:11" ht="12.95" customHeight="1" x14ac:dyDescent="0.2">
      <c r="B128" s="57"/>
      <c r="C128" s="57"/>
    </row>
    <row r="129" spans="2:3" ht="12.95" customHeight="1" x14ac:dyDescent="0.2">
      <c r="B129" s="57"/>
      <c r="C129" s="57"/>
    </row>
    <row r="130" spans="2:3" ht="12.95" customHeight="1" x14ac:dyDescent="0.2">
      <c r="B130" s="57"/>
      <c r="C130" s="57"/>
    </row>
    <row r="131" spans="2:3" ht="12.95" customHeight="1" x14ac:dyDescent="0.2">
      <c r="B131" s="57"/>
      <c r="C131" s="57"/>
    </row>
    <row r="132" spans="2:3" ht="12.95" customHeight="1" x14ac:dyDescent="0.2">
      <c r="B132" s="57"/>
      <c r="C132" s="57"/>
    </row>
    <row r="133" spans="2:3" ht="12.95" customHeight="1" x14ac:dyDescent="0.2">
      <c r="B133" s="57"/>
      <c r="C133" s="57"/>
    </row>
    <row r="134" spans="2:3" ht="12.95" customHeight="1" x14ac:dyDescent="0.2">
      <c r="B134" s="57"/>
      <c r="C134" s="57"/>
    </row>
    <row r="135" spans="2:3" ht="12.95" customHeight="1" x14ac:dyDescent="0.2">
      <c r="B135" s="57"/>
      <c r="C135" s="57"/>
    </row>
    <row r="136" spans="2:3" ht="12.95" customHeight="1" x14ac:dyDescent="0.2">
      <c r="B136" s="57"/>
      <c r="C136" s="57"/>
    </row>
    <row r="137" spans="2:3" ht="12.95" customHeight="1" x14ac:dyDescent="0.2">
      <c r="B137" s="57"/>
      <c r="C137" s="57"/>
    </row>
    <row r="138" spans="2:3" ht="12.95" customHeight="1" x14ac:dyDescent="0.2">
      <c r="B138" s="57"/>
      <c r="C138" s="57"/>
    </row>
    <row r="139" spans="2:3" ht="12.95" customHeight="1" x14ac:dyDescent="0.2">
      <c r="B139" s="57"/>
      <c r="C139" s="57"/>
    </row>
    <row r="140" spans="2:3" ht="12.95" customHeight="1" x14ac:dyDescent="0.2">
      <c r="B140" s="57"/>
      <c r="C140" s="57"/>
    </row>
    <row r="141" spans="2:3" ht="12.95" customHeight="1" x14ac:dyDescent="0.2">
      <c r="B141" s="57"/>
      <c r="C141" s="57"/>
    </row>
    <row r="142" spans="2:3" ht="12.95" customHeight="1" x14ac:dyDescent="0.2">
      <c r="B142" s="57"/>
      <c r="C142" s="57"/>
    </row>
    <row r="143" spans="2:3" ht="12.95" customHeight="1" x14ac:dyDescent="0.2">
      <c r="B143" s="57"/>
      <c r="C143" s="57"/>
    </row>
    <row r="144" spans="2:3" ht="12.95" customHeight="1" x14ac:dyDescent="0.2">
      <c r="B144" s="57"/>
      <c r="C144" s="57"/>
    </row>
    <row r="145" spans="2:12" ht="12.95" customHeight="1" x14ac:dyDescent="0.2">
      <c r="B145" s="57"/>
      <c r="C145" s="57"/>
    </row>
    <row r="146" spans="2:12" ht="12.95" customHeight="1" x14ac:dyDescent="0.2">
      <c r="B146" s="57"/>
      <c r="C146" s="57"/>
      <c r="L146" s="86"/>
    </row>
    <row r="147" spans="2:12" ht="12.95" customHeight="1" x14ac:dyDescent="0.2">
      <c r="B147" s="57"/>
      <c r="C147" s="57"/>
      <c r="L147" s="86"/>
    </row>
    <row r="148" spans="2:12" ht="12.95" customHeight="1" x14ac:dyDescent="0.2">
      <c r="B148" s="57"/>
      <c r="C148" s="57"/>
      <c r="L148" s="86"/>
    </row>
    <row r="149" spans="2:12" ht="12.95" customHeight="1" x14ac:dyDescent="0.2">
      <c r="B149" s="57"/>
      <c r="C149" s="57"/>
    </row>
    <row r="150" spans="2:12" ht="12.95" customHeight="1" x14ac:dyDescent="0.2">
      <c r="B150" s="57"/>
      <c r="C150" s="57"/>
    </row>
    <row r="151" spans="2:12" ht="12.95" customHeight="1" x14ac:dyDescent="0.2">
      <c r="B151" s="57"/>
      <c r="C151" s="57"/>
    </row>
    <row r="152" spans="2:12" ht="12.95" customHeight="1" x14ac:dyDescent="0.2">
      <c r="B152" s="57"/>
      <c r="C152" s="57"/>
    </row>
    <row r="153" spans="2:12" ht="12.95" customHeight="1" x14ac:dyDescent="0.2">
      <c r="B153" s="57"/>
      <c r="C153" s="57"/>
    </row>
    <row r="154" spans="2:12" ht="12.95" customHeight="1" x14ac:dyDescent="0.2">
      <c r="B154" s="57"/>
      <c r="C154" s="57"/>
    </row>
    <row r="155" spans="2:12" ht="12.95" customHeight="1" x14ac:dyDescent="0.2">
      <c r="B155" s="57"/>
      <c r="C155" s="57"/>
    </row>
    <row r="156" spans="2:12" ht="12.95" customHeight="1" x14ac:dyDescent="0.2">
      <c r="B156" s="57"/>
      <c r="C156" s="57"/>
    </row>
    <row r="157" spans="2:12" ht="12.95" customHeight="1" x14ac:dyDescent="0.2">
      <c r="B157" s="57"/>
      <c r="C157" s="57"/>
    </row>
    <row r="158" spans="2:12" ht="12.95" customHeight="1" x14ac:dyDescent="0.2">
      <c r="B158" s="57"/>
      <c r="C158" s="57"/>
    </row>
    <row r="159" spans="2:12" ht="12.95" customHeight="1" x14ac:dyDescent="0.2">
      <c r="B159" s="57"/>
      <c r="C159" s="57"/>
    </row>
    <row r="160" spans="2:12" ht="12.95" customHeight="1" x14ac:dyDescent="0.2">
      <c r="B160" s="57"/>
      <c r="C160" s="57"/>
    </row>
    <row r="161" spans="2:11" ht="12.95" customHeight="1" x14ac:dyDescent="0.2">
      <c r="B161" s="57"/>
      <c r="C161" s="57"/>
    </row>
    <row r="162" spans="2:11" ht="12.95" customHeight="1" x14ac:dyDescent="0.2">
      <c r="B162" s="57"/>
      <c r="C162" s="57"/>
    </row>
    <row r="163" spans="2:11" ht="12.95" customHeight="1" x14ac:dyDescent="0.2">
      <c r="B163" s="57"/>
      <c r="C163" s="57"/>
    </row>
    <row r="164" spans="2:11" ht="12.95" customHeight="1" x14ac:dyDescent="0.2">
      <c r="B164" s="57"/>
      <c r="C164" s="57"/>
    </row>
    <row r="165" spans="2:11" ht="12.95" customHeight="1" x14ac:dyDescent="0.2">
      <c r="B165" s="57"/>
      <c r="C165" s="57"/>
      <c r="K165" s="112"/>
    </row>
    <row r="166" spans="2:11" ht="12.95" customHeight="1" x14ac:dyDescent="0.2">
      <c r="B166" s="57"/>
      <c r="C166" s="57"/>
    </row>
    <row r="167" spans="2:11" ht="12.95" customHeight="1" x14ac:dyDescent="0.2">
      <c r="B167" s="57"/>
      <c r="C167" s="57"/>
      <c r="K167" s="112"/>
    </row>
    <row r="168" spans="2:11" ht="12.95" customHeight="1" x14ac:dyDescent="0.2">
      <c r="B168" s="57"/>
      <c r="C168" s="57"/>
      <c r="K168" s="112"/>
    </row>
    <row r="169" spans="2:11" ht="12.95" customHeight="1" x14ac:dyDescent="0.2">
      <c r="B169" s="57"/>
      <c r="C169" s="57"/>
    </row>
    <row r="170" spans="2:11" ht="12.95" customHeight="1" x14ac:dyDescent="0.2">
      <c r="B170" s="57"/>
      <c r="C170" s="57"/>
      <c r="J170" s="118"/>
    </row>
    <row r="171" spans="2:11" ht="12.95" customHeight="1" x14ac:dyDescent="0.2">
      <c r="B171" s="57"/>
      <c r="C171" s="57"/>
      <c r="J171" s="118"/>
      <c r="K171" s="117"/>
    </row>
    <row r="172" spans="2:11" ht="12.95" customHeight="1" x14ac:dyDescent="0.2">
      <c r="B172" s="57"/>
      <c r="C172" s="57"/>
      <c r="J172" s="118"/>
      <c r="K172" s="117"/>
    </row>
    <row r="173" spans="2:11" ht="12.95" customHeight="1" x14ac:dyDescent="0.2">
      <c r="B173" s="57"/>
      <c r="C173" s="57"/>
      <c r="J173" s="118"/>
      <c r="K173" s="117"/>
    </row>
    <row r="174" spans="2:11" ht="12.95" customHeight="1" x14ac:dyDescent="0.2">
      <c r="B174" s="57"/>
      <c r="C174" s="57"/>
      <c r="K174" s="117"/>
    </row>
    <row r="175" spans="2:11" ht="12.95" customHeight="1" x14ac:dyDescent="0.2">
      <c r="B175" s="57"/>
      <c r="C175" s="57"/>
    </row>
    <row r="176" spans="2:11" ht="12.95" customHeight="1" x14ac:dyDescent="0.2">
      <c r="B176" s="57"/>
      <c r="C176" s="57"/>
    </row>
    <row r="177" spans="1:19" ht="12.95" customHeight="1" x14ac:dyDescent="0.2">
      <c r="B177" s="57"/>
      <c r="C177" s="57"/>
    </row>
    <row r="178" spans="1:19" ht="12.95" customHeight="1" x14ac:dyDescent="0.2">
      <c r="B178" s="57"/>
      <c r="C178" s="57"/>
    </row>
    <row r="179" spans="1:19" ht="12.95" customHeight="1" x14ac:dyDescent="0.2">
      <c r="B179" s="57"/>
      <c r="C179" s="57"/>
      <c r="K179" s="112"/>
    </row>
    <row r="180" spans="1:19" ht="12.95" customHeight="1" x14ac:dyDescent="0.2">
      <c r="A180" s="119"/>
      <c r="B180" s="119"/>
      <c r="C180" s="119"/>
      <c r="D180" s="119"/>
      <c r="F180" s="119"/>
      <c r="G180" s="119"/>
      <c r="H180" s="119"/>
      <c r="I180" s="119"/>
      <c r="K180" s="112"/>
      <c r="L180" s="120"/>
    </row>
    <row r="181" spans="1:19" ht="12.95" customHeight="1" x14ac:dyDescent="0.2">
      <c r="A181" s="119"/>
      <c r="B181" s="119"/>
      <c r="C181" s="119"/>
      <c r="D181" s="119"/>
      <c r="F181" s="119"/>
      <c r="G181" s="119"/>
      <c r="H181" s="119"/>
      <c r="I181" s="119"/>
      <c r="L181" s="120"/>
    </row>
    <row r="182" spans="1:19" ht="12.95" customHeight="1" x14ac:dyDescent="0.25">
      <c r="A182" s="121"/>
      <c r="B182" s="122"/>
      <c r="C182" s="122"/>
      <c r="D182" s="121"/>
      <c r="F182" s="121"/>
      <c r="G182" s="121"/>
      <c r="H182" s="121"/>
      <c r="I182" s="121"/>
      <c r="K182" s="123"/>
      <c r="L182" s="124"/>
      <c r="M182" s="120"/>
      <c r="N182" s="120"/>
      <c r="Q182" s="119"/>
      <c r="R182" s="119"/>
      <c r="S182" s="119"/>
    </row>
    <row r="183" spans="1:19" ht="12.95" customHeight="1" x14ac:dyDescent="0.2">
      <c r="A183" s="125"/>
      <c r="B183" s="126"/>
      <c r="C183" s="126"/>
      <c r="D183" s="125"/>
      <c r="F183" s="125"/>
      <c r="G183" s="125"/>
      <c r="H183" s="125"/>
      <c r="I183" s="125"/>
      <c r="K183" s="123"/>
      <c r="L183" s="124"/>
      <c r="M183" s="120"/>
      <c r="N183" s="120"/>
    </row>
    <row r="184" spans="1:19" ht="12.95" customHeight="1" x14ac:dyDescent="0.2">
      <c r="A184" s="125"/>
      <c r="B184" s="126"/>
      <c r="C184" s="126"/>
      <c r="D184" s="125"/>
      <c r="F184" s="125"/>
      <c r="G184" s="125"/>
      <c r="H184" s="125"/>
      <c r="I184" s="125"/>
      <c r="K184" s="123"/>
      <c r="L184" s="124"/>
      <c r="M184" s="120"/>
      <c r="N184" s="120"/>
    </row>
    <row r="185" spans="1:19" ht="12.95" customHeight="1" x14ac:dyDescent="0.2">
      <c r="A185" s="125"/>
      <c r="B185" s="126"/>
      <c r="C185" s="126"/>
      <c r="D185" s="125"/>
      <c r="F185" s="125"/>
      <c r="G185" s="125"/>
      <c r="H185" s="125"/>
      <c r="I185" s="125"/>
      <c r="K185" s="123"/>
      <c r="L185" s="124"/>
      <c r="M185" s="120"/>
      <c r="N185" s="120"/>
    </row>
    <row r="186" spans="1:19" ht="12.95" customHeight="1" x14ac:dyDescent="0.2">
      <c r="A186" s="125"/>
      <c r="B186" s="126"/>
      <c r="C186" s="126"/>
      <c r="D186" s="125"/>
      <c r="F186" s="125"/>
      <c r="G186" s="125"/>
      <c r="H186" s="125"/>
      <c r="I186" s="125"/>
      <c r="K186" s="123"/>
      <c r="L186" s="124"/>
      <c r="M186" s="120"/>
      <c r="N186" s="120"/>
    </row>
    <row r="187" spans="1:19" ht="12.95" customHeight="1" x14ac:dyDescent="0.2">
      <c r="A187" s="125"/>
      <c r="B187" s="126"/>
      <c r="C187" s="126"/>
      <c r="D187" s="125"/>
      <c r="F187" s="125"/>
      <c r="G187" s="125"/>
      <c r="H187" s="125"/>
      <c r="I187" s="125"/>
      <c r="K187" s="123"/>
      <c r="L187" s="124"/>
      <c r="M187" s="120"/>
      <c r="N187" s="120"/>
    </row>
    <row r="188" spans="1:19" ht="12.95" customHeight="1" x14ac:dyDescent="0.2">
      <c r="A188" s="125"/>
      <c r="B188" s="126"/>
      <c r="C188" s="126"/>
      <c r="D188" s="125"/>
      <c r="F188" s="125"/>
      <c r="G188" s="125"/>
      <c r="H188" s="125"/>
      <c r="I188" s="125"/>
      <c r="K188" s="123"/>
      <c r="L188" s="124"/>
      <c r="M188" s="120"/>
      <c r="N188" s="120"/>
    </row>
    <row r="189" spans="1:19" ht="12.95" customHeight="1" x14ac:dyDescent="0.2">
      <c r="A189" s="125"/>
      <c r="B189" s="126"/>
      <c r="C189" s="126"/>
      <c r="D189" s="125"/>
      <c r="F189" s="125"/>
      <c r="G189" s="125"/>
      <c r="H189" s="125"/>
      <c r="I189" s="125"/>
      <c r="K189" s="123"/>
      <c r="L189" s="124"/>
      <c r="M189" s="120"/>
      <c r="N189" s="120"/>
    </row>
    <row r="190" spans="1:19" ht="12.95" customHeight="1" x14ac:dyDescent="0.2">
      <c r="A190" s="125"/>
      <c r="B190" s="126"/>
      <c r="C190" s="126"/>
      <c r="D190" s="125"/>
      <c r="F190" s="125"/>
      <c r="G190" s="125"/>
      <c r="H190" s="125"/>
      <c r="I190" s="125"/>
      <c r="J190" s="119"/>
      <c r="K190" s="123"/>
      <c r="L190" s="124"/>
      <c r="M190" s="120"/>
      <c r="N190" s="120"/>
    </row>
    <row r="191" spans="1:19" s="119" customFormat="1" ht="12.95" customHeight="1" x14ac:dyDescent="0.2">
      <c r="A191" s="111"/>
      <c r="B191" s="127"/>
      <c r="C191" s="127"/>
      <c r="D191" s="111"/>
      <c r="E191" s="57"/>
      <c r="F191" s="111"/>
      <c r="G191" s="111"/>
      <c r="H191" s="111"/>
      <c r="I191" s="111"/>
      <c r="K191" s="128"/>
      <c r="L191" s="129"/>
      <c r="M191" s="130"/>
      <c r="N191" s="130"/>
      <c r="Q191" s="57"/>
      <c r="R191" s="57"/>
      <c r="S191" s="57"/>
    </row>
    <row r="192" spans="1:19" ht="12.95" customHeight="1" x14ac:dyDescent="0.2">
      <c r="A192" s="111"/>
      <c r="B192" s="127"/>
      <c r="C192" s="127"/>
      <c r="D192" s="111"/>
      <c r="F192" s="111"/>
      <c r="G192" s="111"/>
      <c r="H192" s="111"/>
      <c r="I192" s="111"/>
      <c r="J192" s="119"/>
      <c r="K192" s="128"/>
      <c r="L192" s="124"/>
      <c r="M192" s="120"/>
      <c r="N192" s="120"/>
    </row>
    <row r="193" spans="1:14" ht="12.95" customHeight="1" x14ac:dyDescent="0.2">
      <c r="A193" s="111"/>
      <c r="B193" s="127"/>
      <c r="C193" s="127"/>
      <c r="D193" s="111"/>
      <c r="F193" s="111"/>
      <c r="G193" s="111"/>
      <c r="H193" s="111"/>
      <c r="I193" s="111"/>
      <c r="J193" s="119"/>
      <c r="K193" s="123"/>
      <c r="L193" s="124"/>
      <c r="M193" s="120"/>
      <c r="N193" s="120"/>
    </row>
    <row r="194" spans="1:14" ht="12.95" customHeight="1" x14ac:dyDescent="0.2">
      <c r="A194" s="111"/>
      <c r="B194" s="127"/>
      <c r="C194" s="127"/>
      <c r="D194" s="111"/>
      <c r="F194" s="111"/>
      <c r="G194" s="111"/>
      <c r="H194" s="111"/>
      <c r="I194" s="111"/>
      <c r="J194" s="119"/>
      <c r="K194" s="123"/>
      <c r="L194" s="124"/>
      <c r="M194" s="120"/>
      <c r="N194" s="120"/>
    </row>
    <row r="195" spans="1:14" ht="12.95" customHeight="1" x14ac:dyDescent="0.2">
      <c r="A195" s="111"/>
      <c r="B195" s="127"/>
      <c r="C195" s="127"/>
      <c r="D195" s="111"/>
      <c r="F195" s="111"/>
      <c r="G195" s="111"/>
      <c r="H195" s="111"/>
      <c r="I195" s="111"/>
      <c r="J195" s="119"/>
      <c r="K195" s="123"/>
      <c r="L195" s="124"/>
      <c r="M195" s="120"/>
      <c r="N195" s="120"/>
    </row>
    <row r="196" spans="1:14" ht="12.95" customHeight="1" x14ac:dyDescent="0.2">
      <c r="A196" s="111"/>
      <c r="B196" s="127"/>
      <c r="C196" s="127"/>
      <c r="D196" s="111"/>
      <c r="F196" s="111"/>
      <c r="G196" s="111"/>
      <c r="H196" s="111"/>
      <c r="I196" s="111"/>
      <c r="J196" s="119"/>
      <c r="K196" s="123"/>
      <c r="L196" s="131"/>
    </row>
    <row r="197" spans="1:14" ht="12.95" customHeight="1" x14ac:dyDescent="0.2">
      <c r="A197" s="111"/>
      <c r="B197" s="127"/>
      <c r="C197" s="127"/>
      <c r="D197" s="111"/>
      <c r="F197" s="111"/>
      <c r="G197" s="111"/>
      <c r="H197" s="111"/>
      <c r="I197" s="111"/>
      <c r="J197" s="119"/>
      <c r="K197" s="123"/>
      <c r="L197" s="131"/>
    </row>
    <row r="198" spans="1:14" ht="12.95" customHeight="1" x14ac:dyDescent="0.2">
      <c r="A198" s="111"/>
      <c r="B198" s="127"/>
      <c r="C198" s="127"/>
      <c r="D198" s="111"/>
      <c r="F198" s="111"/>
      <c r="G198" s="111"/>
      <c r="H198" s="111"/>
      <c r="I198" s="111"/>
      <c r="J198" s="119"/>
      <c r="K198" s="123"/>
      <c r="L198" s="131"/>
    </row>
    <row r="199" spans="1:14" ht="12.95" customHeight="1" x14ac:dyDescent="0.2">
      <c r="A199" s="111"/>
      <c r="B199" s="127"/>
      <c r="C199" s="127"/>
      <c r="D199" s="111"/>
      <c r="F199" s="111"/>
      <c r="G199" s="111"/>
      <c r="H199" s="111"/>
      <c r="I199" s="111"/>
      <c r="J199" s="119"/>
      <c r="K199" s="123"/>
      <c r="L199" s="131"/>
    </row>
    <row r="200" spans="1:14" ht="12.95" customHeight="1" x14ac:dyDescent="0.2">
      <c r="A200" s="111"/>
      <c r="B200" s="127"/>
      <c r="C200" s="127"/>
      <c r="D200" s="111"/>
      <c r="F200" s="111"/>
      <c r="G200" s="111"/>
      <c r="H200" s="111"/>
      <c r="I200" s="111"/>
      <c r="J200" s="119"/>
      <c r="K200" s="123"/>
      <c r="L200" s="131"/>
    </row>
    <row r="201" spans="1:14" ht="12.95" customHeight="1" x14ac:dyDescent="0.25">
      <c r="A201" s="111"/>
      <c r="B201" s="127"/>
      <c r="C201" s="127"/>
      <c r="D201" s="111"/>
      <c r="F201" s="111"/>
      <c r="G201" s="111"/>
      <c r="H201" s="111"/>
      <c r="I201" s="111"/>
      <c r="J201" s="121"/>
      <c r="K201" s="123"/>
      <c r="L201" s="131"/>
    </row>
    <row r="202" spans="1:14" ht="12.95" customHeight="1" x14ac:dyDescent="0.2">
      <c r="A202" s="111"/>
      <c r="B202" s="127"/>
      <c r="C202" s="127"/>
      <c r="D202" s="111"/>
      <c r="F202" s="111"/>
      <c r="G202" s="111"/>
      <c r="H202" s="111"/>
      <c r="I202" s="111"/>
      <c r="J202" s="125"/>
      <c r="K202" s="85"/>
      <c r="L202" s="84"/>
    </row>
    <row r="203" spans="1:14" ht="12.95" customHeight="1" x14ac:dyDescent="0.2">
      <c r="A203" s="111"/>
      <c r="B203" s="127"/>
      <c r="C203" s="127"/>
      <c r="D203" s="111"/>
      <c r="F203" s="111"/>
      <c r="G203" s="111"/>
      <c r="H203" s="111"/>
      <c r="I203" s="111"/>
      <c r="J203" s="125"/>
      <c r="K203" s="85"/>
      <c r="L203" s="84"/>
    </row>
    <row r="204" spans="1:14" ht="12.95" customHeight="1" x14ac:dyDescent="0.2">
      <c r="A204" s="111"/>
      <c r="B204" s="127"/>
      <c r="C204" s="127"/>
      <c r="D204" s="111"/>
      <c r="F204" s="111"/>
      <c r="G204" s="111"/>
      <c r="H204" s="111"/>
      <c r="I204" s="111"/>
      <c r="J204" s="125"/>
      <c r="K204" s="85"/>
      <c r="L204" s="84"/>
    </row>
    <row r="205" spans="1:14" ht="12.95" customHeight="1" x14ac:dyDescent="0.2">
      <c r="A205" s="111"/>
      <c r="B205" s="127"/>
      <c r="C205" s="127"/>
      <c r="D205" s="111"/>
      <c r="F205" s="111"/>
      <c r="G205" s="111"/>
      <c r="H205" s="111"/>
      <c r="I205" s="111"/>
      <c r="J205" s="125"/>
      <c r="K205" s="85"/>
      <c r="L205" s="84"/>
    </row>
    <row r="206" spans="1:14" ht="12.95" customHeight="1" x14ac:dyDescent="0.2">
      <c r="A206" s="111"/>
      <c r="B206" s="127"/>
      <c r="C206" s="127"/>
      <c r="D206" s="111"/>
      <c r="F206" s="111"/>
      <c r="G206" s="111"/>
      <c r="H206" s="111"/>
      <c r="I206" s="111"/>
      <c r="J206" s="125"/>
      <c r="K206" s="85"/>
      <c r="L206" s="84"/>
    </row>
    <row r="207" spans="1:14" ht="12.95" customHeight="1" x14ac:dyDescent="0.2">
      <c r="A207" s="111"/>
      <c r="B207" s="127"/>
      <c r="C207" s="127"/>
      <c r="D207" s="111"/>
      <c r="F207" s="111"/>
      <c r="G207" s="111"/>
      <c r="H207" s="111"/>
      <c r="I207" s="111"/>
      <c r="J207" s="125"/>
      <c r="K207" s="85"/>
      <c r="L207" s="84"/>
    </row>
    <row r="208" spans="1:14" ht="12.95" customHeight="1" x14ac:dyDescent="0.2">
      <c r="A208" s="111"/>
      <c r="B208" s="127"/>
      <c r="C208" s="127"/>
      <c r="D208" s="111"/>
      <c r="F208" s="111"/>
      <c r="G208" s="111"/>
      <c r="H208" s="111"/>
      <c r="I208" s="111"/>
      <c r="J208" s="125"/>
      <c r="K208" s="85"/>
      <c r="L208" s="84"/>
    </row>
    <row r="209" spans="1:12" ht="12.95" customHeight="1" x14ac:dyDescent="0.2">
      <c r="A209" s="111"/>
      <c r="B209" s="127"/>
      <c r="C209" s="127"/>
      <c r="D209" s="111"/>
      <c r="F209" s="111"/>
      <c r="G209" s="111"/>
      <c r="H209" s="111"/>
      <c r="I209" s="111"/>
      <c r="J209" s="125"/>
      <c r="K209" s="85"/>
      <c r="L209" s="84"/>
    </row>
    <row r="210" spans="1:12" ht="12.95" customHeight="1" x14ac:dyDescent="0.2">
      <c r="A210" s="111"/>
      <c r="B210" s="127"/>
      <c r="C210" s="127"/>
      <c r="D210" s="111"/>
      <c r="F210" s="111"/>
      <c r="G210" s="111"/>
      <c r="H210" s="111"/>
      <c r="I210" s="111"/>
      <c r="J210" s="111"/>
      <c r="K210" s="85"/>
      <c r="L210" s="84"/>
    </row>
    <row r="211" spans="1:12" ht="12.95" customHeight="1" x14ac:dyDescent="0.2">
      <c r="A211" s="111"/>
      <c r="B211" s="127"/>
      <c r="C211" s="127"/>
      <c r="D211" s="111"/>
      <c r="F211" s="111"/>
      <c r="G211" s="111"/>
      <c r="H211" s="111"/>
      <c r="I211" s="111"/>
      <c r="J211" s="111"/>
      <c r="K211" s="85"/>
      <c r="L211" s="84"/>
    </row>
    <row r="212" spans="1:12" ht="12.95" customHeight="1" x14ac:dyDescent="0.2">
      <c r="A212" s="111"/>
      <c r="B212" s="127"/>
      <c r="C212" s="127"/>
      <c r="D212" s="111"/>
      <c r="F212" s="111"/>
      <c r="G212" s="111"/>
      <c r="H212" s="111"/>
      <c r="I212" s="111"/>
      <c r="J212" s="111"/>
      <c r="K212" s="85"/>
      <c r="L212" s="84"/>
    </row>
    <row r="213" spans="1:12" ht="12.95" customHeight="1" x14ac:dyDescent="0.2">
      <c r="A213" s="111"/>
      <c r="B213" s="127"/>
      <c r="C213" s="127"/>
      <c r="D213" s="111"/>
      <c r="F213" s="111"/>
      <c r="G213" s="111"/>
      <c r="H213" s="111"/>
      <c r="I213" s="111"/>
      <c r="J213" s="111"/>
      <c r="K213" s="85"/>
      <c r="L213" s="84"/>
    </row>
    <row r="214" spans="1:12" ht="12.95" customHeight="1" x14ac:dyDescent="0.2">
      <c r="A214" s="111"/>
      <c r="B214" s="127"/>
      <c r="C214" s="127"/>
      <c r="D214" s="111"/>
      <c r="F214" s="111"/>
      <c r="G214" s="111"/>
      <c r="H214" s="111"/>
      <c r="I214" s="111"/>
      <c r="J214" s="111"/>
      <c r="K214" s="85"/>
      <c r="L214" s="84"/>
    </row>
    <row r="215" spans="1:12" ht="12.95" customHeight="1" x14ac:dyDescent="0.2">
      <c r="A215" s="111"/>
      <c r="B215" s="127"/>
      <c r="C215" s="127"/>
      <c r="D215" s="111"/>
      <c r="F215" s="111"/>
      <c r="G215" s="111"/>
      <c r="H215" s="111"/>
      <c r="I215" s="111"/>
      <c r="J215" s="111"/>
      <c r="K215" s="85"/>
      <c r="L215" s="84"/>
    </row>
    <row r="216" spans="1:12" ht="12.95" customHeight="1" x14ac:dyDescent="0.2">
      <c r="A216" s="111"/>
      <c r="B216" s="127"/>
      <c r="C216" s="127"/>
      <c r="D216" s="111"/>
      <c r="F216" s="111"/>
      <c r="G216" s="111"/>
      <c r="H216" s="111"/>
      <c r="I216" s="111"/>
      <c r="J216" s="111"/>
      <c r="K216" s="85"/>
      <c r="L216" s="84"/>
    </row>
    <row r="217" spans="1:12" ht="12.95" customHeight="1" x14ac:dyDescent="0.2">
      <c r="A217" s="111"/>
      <c r="B217" s="127"/>
      <c r="C217" s="127"/>
      <c r="D217" s="111"/>
      <c r="F217" s="111"/>
      <c r="G217" s="111"/>
      <c r="H217" s="111"/>
      <c r="I217" s="111"/>
      <c r="J217" s="111"/>
      <c r="K217" s="85"/>
      <c r="L217" s="84"/>
    </row>
    <row r="218" spans="1:12" ht="12.95" customHeight="1" x14ac:dyDescent="0.2">
      <c r="A218" s="111"/>
      <c r="B218" s="127"/>
      <c r="C218" s="127"/>
      <c r="D218" s="111"/>
      <c r="F218" s="111"/>
      <c r="G218" s="111"/>
      <c r="H218" s="111"/>
      <c r="I218" s="111"/>
      <c r="J218" s="111"/>
      <c r="K218" s="85"/>
      <c r="L218" s="84"/>
    </row>
    <row r="219" spans="1:12" ht="12.95" customHeight="1" x14ac:dyDescent="0.2">
      <c r="A219" s="111"/>
      <c r="B219" s="127"/>
      <c r="C219" s="127"/>
      <c r="D219" s="111"/>
      <c r="F219" s="111"/>
      <c r="G219" s="111"/>
      <c r="H219" s="111"/>
      <c r="I219" s="111"/>
      <c r="J219" s="111"/>
      <c r="K219" s="85"/>
      <c r="L219" s="84"/>
    </row>
    <row r="220" spans="1:12" ht="12.95" customHeight="1" x14ac:dyDescent="0.2">
      <c r="A220" s="111"/>
      <c r="B220" s="127"/>
      <c r="C220" s="127"/>
      <c r="D220" s="111"/>
      <c r="F220" s="111"/>
      <c r="G220" s="111"/>
      <c r="H220" s="111"/>
      <c r="I220" s="111"/>
      <c r="J220" s="111"/>
      <c r="K220" s="85"/>
      <c r="L220" s="84"/>
    </row>
    <row r="221" spans="1:12" ht="12.95" customHeight="1" x14ac:dyDescent="0.2">
      <c r="A221" s="111"/>
      <c r="B221" s="127"/>
      <c r="C221" s="127"/>
      <c r="D221" s="111"/>
      <c r="F221" s="111"/>
      <c r="G221" s="111"/>
      <c r="H221" s="111"/>
      <c r="I221" s="111"/>
      <c r="J221" s="111"/>
      <c r="K221" s="85"/>
      <c r="L221" s="84"/>
    </row>
    <row r="222" spans="1:12" ht="12.95" customHeight="1" x14ac:dyDescent="0.2">
      <c r="A222" s="111"/>
      <c r="B222" s="127"/>
      <c r="C222" s="127"/>
      <c r="D222" s="111"/>
      <c r="F222" s="111"/>
      <c r="G222" s="111"/>
      <c r="H222" s="111"/>
      <c r="I222" s="111"/>
      <c r="J222" s="111"/>
      <c r="K222" s="85"/>
      <c r="L222" s="84"/>
    </row>
    <row r="223" spans="1:12" ht="12.95" customHeight="1" x14ac:dyDescent="0.2">
      <c r="A223" s="111"/>
      <c r="B223" s="127"/>
      <c r="C223" s="127"/>
      <c r="D223" s="111"/>
      <c r="F223" s="111"/>
      <c r="G223" s="111"/>
      <c r="H223" s="111"/>
      <c r="I223" s="111"/>
      <c r="J223" s="111"/>
      <c r="K223" s="85"/>
      <c r="L223" s="84"/>
    </row>
    <row r="224" spans="1:12" ht="12.95" customHeight="1" x14ac:dyDescent="0.2">
      <c r="A224" s="111"/>
      <c r="B224" s="127"/>
      <c r="C224" s="127"/>
      <c r="D224" s="111"/>
      <c r="F224" s="111"/>
      <c r="G224" s="111"/>
      <c r="H224" s="111"/>
      <c r="I224" s="111"/>
      <c r="J224" s="111"/>
      <c r="K224" s="85"/>
      <c r="L224" s="84"/>
    </row>
    <row r="225" spans="1:12" ht="12.95" customHeight="1" x14ac:dyDescent="0.2">
      <c r="A225" s="111"/>
      <c r="B225" s="127"/>
      <c r="C225" s="127"/>
      <c r="D225" s="111"/>
      <c r="F225" s="111"/>
      <c r="G225" s="111"/>
      <c r="H225" s="111"/>
      <c r="I225" s="111"/>
      <c r="J225" s="111"/>
      <c r="K225" s="85"/>
      <c r="L225" s="84"/>
    </row>
    <row r="226" spans="1:12" ht="12.95" customHeight="1" x14ac:dyDescent="0.2">
      <c r="A226" s="111"/>
      <c r="B226" s="127"/>
      <c r="C226" s="127"/>
      <c r="D226" s="111"/>
      <c r="F226" s="111"/>
      <c r="G226" s="111"/>
      <c r="H226" s="111"/>
      <c r="I226" s="111"/>
      <c r="J226" s="111"/>
      <c r="K226" s="85"/>
      <c r="L226" s="84"/>
    </row>
    <row r="227" spans="1:12" ht="12.95" customHeight="1" x14ac:dyDescent="0.2">
      <c r="A227" s="111"/>
      <c r="B227" s="127"/>
      <c r="C227" s="127"/>
      <c r="D227" s="111"/>
      <c r="F227" s="111"/>
      <c r="G227" s="111"/>
      <c r="H227" s="111"/>
      <c r="I227" s="111"/>
      <c r="J227" s="111"/>
      <c r="K227" s="85"/>
      <c r="L227" s="84"/>
    </row>
    <row r="228" spans="1:12" ht="12.95" customHeight="1" x14ac:dyDescent="0.2">
      <c r="A228" s="111"/>
      <c r="B228" s="127"/>
      <c r="C228" s="127"/>
      <c r="D228" s="111"/>
      <c r="F228" s="111"/>
      <c r="G228" s="111"/>
      <c r="H228" s="111"/>
      <c r="I228" s="111"/>
      <c r="J228" s="111"/>
      <c r="K228" s="85"/>
      <c r="L228" s="84"/>
    </row>
    <row r="229" spans="1:12" ht="12.95" customHeight="1" x14ac:dyDescent="0.2">
      <c r="A229" s="111"/>
      <c r="B229" s="127"/>
      <c r="C229" s="127"/>
      <c r="D229" s="111"/>
      <c r="F229" s="111"/>
      <c r="G229" s="111"/>
      <c r="H229" s="111"/>
      <c r="I229" s="111"/>
      <c r="J229" s="111"/>
      <c r="K229" s="85"/>
      <c r="L229" s="84"/>
    </row>
    <row r="230" spans="1:12" ht="12.95" customHeight="1" x14ac:dyDescent="0.2">
      <c r="A230" s="111"/>
      <c r="B230" s="127"/>
      <c r="C230" s="127"/>
      <c r="D230" s="111"/>
      <c r="F230" s="111"/>
      <c r="G230" s="111"/>
      <c r="H230" s="111"/>
      <c r="I230" s="111"/>
      <c r="J230" s="111"/>
      <c r="K230" s="85"/>
      <c r="L230" s="84"/>
    </row>
    <row r="231" spans="1:12" ht="12.95" customHeight="1" x14ac:dyDescent="0.2">
      <c r="A231" s="111"/>
      <c r="B231" s="127"/>
      <c r="C231" s="127"/>
      <c r="D231" s="111"/>
      <c r="F231" s="111"/>
      <c r="G231" s="111"/>
      <c r="H231" s="111"/>
      <c r="I231" s="111"/>
      <c r="J231" s="111"/>
      <c r="K231" s="85"/>
      <c r="L231" s="84"/>
    </row>
    <row r="232" spans="1:12" ht="12.95" customHeight="1" x14ac:dyDescent="0.2">
      <c r="A232" s="111"/>
      <c r="B232" s="127"/>
      <c r="C232" s="127"/>
      <c r="D232" s="111"/>
      <c r="F232" s="111"/>
      <c r="G232" s="111"/>
      <c r="H232" s="111"/>
      <c r="I232" s="111"/>
      <c r="J232" s="111"/>
      <c r="K232" s="85"/>
      <c r="L232" s="84"/>
    </row>
    <row r="233" spans="1:12" ht="12.95" customHeight="1" x14ac:dyDescent="0.2">
      <c r="A233" s="111"/>
      <c r="B233" s="127"/>
      <c r="C233" s="127"/>
      <c r="D233" s="111"/>
      <c r="F233" s="111"/>
      <c r="G233" s="111"/>
      <c r="H233" s="111"/>
      <c r="I233" s="111"/>
      <c r="J233" s="111"/>
      <c r="K233" s="85"/>
      <c r="L233" s="84"/>
    </row>
    <row r="234" spans="1:12" ht="12.95" customHeight="1" x14ac:dyDescent="0.2">
      <c r="A234" s="111"/>
      <c r="B234" s="127"/>
      <c r="C234" s="127"/>
      <c r="D234" s="111"/>
      <c r="F234" s="111"/>
      <c r="G234" s="111"/>
      <c r="H234" s="111"/>
      <c r="I234" s="111"/>
      <c r="J234" s="111"/>
      <c r="K234" s="85"/>
      <c r="L234" s="84"/>
    </row>
    <row r="235" spans="1:12" ht="12.95" customHeight="1" x14ac:dyDescent="0.2">
      <c r="A235" s="111"/>
      <c r="B235" s="127"/>
      <c r="C235" s="127"/>
      <c r="D235" s="111"/>
      <c r="F235" s="111"/>
      <c r="G235" s="111"/>
      <c r="H235" s="111"/>
      <c r="I235" s="111"/>
      <c r="J235" s="111"/>
      <c r="K235" s="85"/>
      <c r="L235" s="84"/>
    </row>
    <row r="236" spans="1:12" ht="12.95" customHeight="1" x14ac:dyDescent="0.2">
      <c r="A236" s="111"/>
      <c r="B236" s="127"/>
      <c r="C236" s="127"/>
      <c r="D236" s="111"/>
      <c r="F236" s="111"/>
      <c r="G236" s="111"/>
      <c r="H236" s="111"/>
      <c r="I236" s="111"/>
      <c r="J236" s="111"/>
      <c r="K236" s="85"/>
      <c r="L236" s="84"/>
    </row>
    <row r="237" spans="1:12" ht="12.95" customHeight="1" x14ac:dyDescent="0.2">
      <c r="A237" s="111"/>
      <c r="B237" s="127"/>
      <c r="C237" s="127"/>
      <c r="D237" s="111"/>
      <c r="F237" s="111"/>
      <c r="G237" s="111"/>
      <c r="H237" s="111"/>
      <c r="I237" s="111"/>
      <c r="J237" s="111"/>
      <c r="K237" s="85"/>
      <c r="L237" s="84"/>
    </row>
    <row r="238" spans="1:12" ht="12.95" customHeight="1" x14ac:dyDescent="0.2">
      <c r="A238" s="111"/>
      <c r="B238" s="127"/>
      <c r="C238" s="127"/>
      <c r="D238" s="111"/>
      <c r="F238" s="111"/>
      <c r="G238" s="111"/>
      <c r="H238" s="111"/>
      <c r="I238" s="111"/>
      <c r="J238" s="111"/>
      <c r="K238" s="85"/>
      <c r="L238" s="84"/>
    </row>
    <row r="239" spans="1:12" ht="12.95" customHeight="1" x14ac:dyDescent="0.2">
      <c r="A239" s="111"/>
      <c r="B239" s="127"/>
      <c r="C239" s="127"/>
      <c r="D239" s="111"/>
      <c r="F239" s="111"/>
      <c r="G239" s="111"/>
      <c r="H239" s="111"/>
      <c r="I239" s="111"/>
      <c r="J239" s="111"/>
      <c r="K239" s="85"/>
      <c r="L239" s="84"/>
    </row>
    <row r="240" spans="1:12" ht="12.95" customHeight="1" x14ac:dyDescent="0.2">
      <c r="A240" s="111"/>
      <c r="B240" s="127"/>
      <c r="C240" s="127"/>
      <c r="D240" s="111"/>
      <c r="F240" s="111"/>
      <c r="G240" s="111"/>
      <c r="H240" s="111"/>
      <c r="I240" s="111"/>
      <c r="J240" s="111"/>
      <c r="K240" s="85"/>
      <c r="L240" s="84"/>
    </row>
    <row r="241" spans="1:12" ht="12.95" customHeight="1" x14ac:dyDescent="0.2">
      <c r="A241" s="111"/>
      <c r="B241" s="127"/>
      <c r="C241" s="127"/>
      <c r="D241" s="111"/>
      <c r="F241" s="111"/>
      <c r="G241" s="111"/>
      <c r="H241" s="111"/>
      <c r="I241" s="111"/>
      <c r="J241" s="111"/>
      <c r="K241" s="85"/>
      <c r="L241" s="84"/>
    </row>
    <row r="242" spans="1:12" ht="12.95" customHeight="1" x14ac:dyDescent="0.2">
      <c r="A242" s="111"/>
      <c r="B242" s="127"/>
      <c r="C242" s="127"/>
      <c r="D242" s="111"/>
      <c r="F242" s="111"/>
      <c r="G242" s="111"/>
      <c r="H242" s="111"/>
      <c r="I242" s="111"/>
      <c r="J242" s="111"/>
      <c r="K242" s="85"/>
      <c r="L242" s="84"/>
    </row>
    <row r="243" spans="1:12" ht="12.95" customHeight="1" x14ac:dyDescent="0.2">
      <c r="A243" s="111"/>
      <c r="B243" s="127"/>
      <c r="C243" s="127"/>
      <c r="D243" s="111"/>
      <c r="F243" s="111"/>
      <c r="G243" s="111"/>
      <c r="H243" s="111"/>
      <c r="I243" s="111"/>
      <c r="J243" s="111"/>
      <c r="K243" s="85"/>
      <c r="L243" s="84"/>
    </row>
    <row r="244" spans="1:12" ht="12.95" customHeight="1" x14ac:dyDescent="0.2">
      <c r="A244" s="111"/>
      <c r="B244" s="127"/>
      <c r="C244" s="127"/>
      <c r="D244" s="111"/>
      <c r="F244" s="111"/>
      <c r="G244" s="111"/>
      <c r="H244" s="111"/>
      <c r="I244" s="111"/>
      <c r="J244" s="111"/>
      <c r="K244" s="85"/>
      <c r="L244" s="84"/>
    </row>
    <row r="245" spans="1:12" ht="12.95" customHeight="1" x14ac:dyDescent="0.2">
      <c r="A245" s="111"/>
      <c r="B245" s="127"/>
      <c r="C245" s="127"/>
      <c r="D245" s="111"/>
      <c r="F245" s="111"/>
      <c r="G245" s="111"/>
      <c r="H245" s="111"/>
      <c r="I245" s="111"/>
      <c r="J245" s="111"/>
      <c r="K245" s="85"/>
      <c r="L245" s="84"/>
    </row>
    <row r="246" spans="1:12" ht="12.95" customHeight="1" x14ac:dyDescent="0.2">
      <c r="A246" s="111"/>
      <c r="B246" s="127"/>
      <c r="C246" s="127"/>
      <c r="D246" s="111"/>
      <c r="F246" s="111"/>
      <c r="G246" s="111"/>
      <c r="H246" s="111"/>
      <c r="I246" s="111"/>
      <c r="J246" s="111"/>
      <c r="K246" s="85"/>
      <c r="L246" s="84"/>
    </row>
    <row r="247" spans="1:12" ht="12.95" customHeight="1" x14ac:dyDescent="0.2">
      <c r="A247" s="111"/>
      <c r="B247" s="127"/>
      <c r="C247" s="127"/>
      <c r="D247" s="111"/>
      <c r="F247" s="111"/>
      <c r="G247" s="111"/>
      <c r="H247" s="111"/>
      <c r="I247" s="111"/>
      <c r="J247" s="111"/>
      <c r="K247" s="85"/>
      <c r="L247" s="84"/>
    </row>
    <row r="248" spans="1:12" ht="12.95" customHeight="1" x14ac:dyDescent="0.2">
      <c r="A248" s="85"/>
      <c r="B248" s="127"/>
      <c r="C248" s="127"/>
      <c r="D248" s="85"/>
      <c r="F248" s="85"/>
      <c r="G248" s="85"/>
      <c r="H248" s="85"/>
      <c r="I248" s="85"/>
      <c r="J248" s="111"/>
      <c r="K248" s="85"/>
      <c r="L248" s="84"/>
    </row>
    <row r="249" spans="1:12" ht="12.95" customHeight="1" x14ac:dyDescent="0.2">
      <c r="A249" s="85"/>
      <c r="B249" s="127"/>
      <c r="C249" s="127"/>
      <c r="D249" s="85"/>
      <c r="F249" s="85"/>
      <c r="G249" s="85"/>
      <c r="H249" s="85"/>
      <c r="I249" s="85"/>
      <c r="J249" s="111"/>
      <c r="K249" s="85"/>
      <c r="L249" s="84"/>
    </row>
    <row r="250" spans="1:12" ht="12.95" customHeight="1" x14ac:dyDescent="0.2">
      <c r="A250" s="85"/>
      <c r="B250" s="127"/>
      <c r="C250" s="127"/>
      <c r="D250" s="85"/>
      <c r="F250" s="85"/>
      <c r="G250" s="85"/>
      <c r="H250" s="85"/>
      <c r="I250" s="85"/>
      <c r="J250" s="111"/>
      <c r="K250" s="85"/>
      <c r="L250" s="84"/>
    </row>
    <row r="251" spans="1:12" ht="12.95" customHeight="1" x14ac:dyDescent="0.2">
      <c r="A251" s="85"/>
      <c r="B251" s="127"/>
      <c r="C251" s="127"/>
      <c r="D251" s="85"/>
      <c r="F251" s="85"/>
      <c r="G251" s="85"/>
      <c r="H251" s="85"/>
      <c r="I251" s="85"/>
      <c r="J251" s="111"/>
      <c r="K251" s="85"/>
      <c r="L251" s="84"/>
    </row>
    <row r="252" spans="1:12" ht="12.95" customHeight="1" x14ac:dyDescent="0.2">
      <c r="A252" s="85"/>
      <c r="B252" s="127"/>
      <c r="C252" s="127"/>
      <c r="D252" s="85"/>
      <c r="F252" s="85"/>
      <c r="G252" s="85"/>
      <c r="H252" s="85"/>
      <c r="I252" s="85"/>
      <c r="J252" s="111"/>
      <c r="K252" s="85"/>
      <c r="L252" s="84"/>
    </row>
    <row r="253" spans="1:12" ht="12.95" customHeight="1" x14ac:dyDescent="0.2">
      <c r="A253" s="85"/>
      <c r="B253" s="127"/>
      <c r="C253" s="127"/>
      <c r="D253" s="85"/>
      <c r="F253" s="85"/>
      <c r="G253" s="85"/>
      <c r="H253" s="85"/>
      <c r="I253" s="85"/>
      <c r="J253" s="111"/>
      <c r="K253" s="85"/>
      <c r="L253" s="84"/>
    </row>
    <row r="254" spans="1:12" ht="12.95" customHeight="1" x14ac:dyDescent="0.2">
      <c r="A254" s="85"/>
      <c r="B254" s="127"/>
      <c r="C254" s="127"/>
      <c r="D254" s="85"/>
      <c r="F254" s="85"/>
      <c r="G254" s="85"/>
      <c r="H254" s="85"/>
      <c r="I254" s="85"/>
      <c r="J254" s="111"/>
      <c r="K254" s="85"/>
      <c r="L254" s="84"/>
    </row>
    <row r="255" spans="1:12" ht="12.95" customHeight="1" x14ac:dyDescent="0.2">
      <c r="A255" s="85"/>
      <c r="B255" s="127"/>
      <c r="C255" s="127"/>
      <c r="D255" s="85"/>
      <c r="F255" s="85"/>
      <c r="G255" s="85"/>
      <c r="H255" s="85"/>
      <c r="I255" s="85"/>
      <c r="J255" s="111"/>
      <c r="K255" s="85"/>
      <c r="L255" s="84"/>
    </row>
    <row r="256" spans="1:12" ht="12.95" customHeight="1" x14ac:dyDescent="0.2">
      <c r="A256" s="85"/>
      <c r="B256" s="127"/>
      <c r="C256" s="127"/>
      <c r="D256" s="85"/>
      <c r="F256" s="85"/>
      <c r="G256" s="85"/>
      <c r="H256" s="85"/>
      <c r="I256" s="85"/>
      <c r="J256" s="111"/>
      <c r="K256" s="85"/>
      <c r="L256" s="84"/>
    </row>
    <row r="257" spans="1:12" ht="12.95" customHeight="1" x14ac:dyDescent="0.2">
      <c r="A257" s="85"/>
      <c r="B257" s="127"/>
      <c r="C257" s="127"/>
      <c r="D257" s="85"/>
      <c r="F257" s="85"/>
      <c r="G257" s="85"/>
      <c r="H257" s="85"/>
      <c r="I257" s="85"/>
      <c r="J257" s="111"/>
      <c r="K257" s="85"/>
      <c r="L257" s="84"/>
    </row>
    <row r="258" spans="1:12" ht="12.95" customHeight="1" x14ac:dyDescent="0.2">
      <c r="A258" s="85"/>
      <c r="B258" s="127"/>
      <c r="C258" s="127"/>
      <c r="D258" s="85"/>
      <c r="F258" s="85"/>
      <c r="G258" s="85"/>
      <c r="H258" s="85"/>
      <c r="I258" s="85"/>
      <c r="J258" s="111"/>
      <c r="K258" s="85"/>
      <c r="L258" s="84"/>
    </row>
    <row r="259" spans="1:12" ht="12.95" customHeight="1" x14ac:dyDescent="0.2">
      <c r="A259" s="85"/>
      <c r="B259" s="127"/>
      <c r="C259" s="127"/>
      <c r="D259" s="85"/>
      <c r="F259" s="85"/>
      <c r="G259" s="85"/>
      <c r="H259" s="85"/>
      <c r="I259" s="85"/>
      <c r="J259" s="111"/>
      <c r="K259" s="85"/>
      <c r="L259" s="84"/>
    </row>
    <row r="260" spans="1:12" ht="12.95" customHeight="1" x14ac:dyDescent="0.2">
      <c r="A260" s="85"/>
      <c r="B260" s="127"/>
      <c r="C260" s="127"/>
      <c r="D260" s="85"/>
      <c r="F260" s="85"/>
      <c r="G260" s="85"/>
      <c r="H260" s="85"/>
      <c r="I260" s="85"/>
      <c r="J260" s="111"/>
      <c r="K260" s="85"/>
      <c r="L260" s="84"/>
    </row>
    <row r="261" spans="1:12" ht="12.95" customHeight="1" x14ac:dyDescent="0.2">
      <c r="A261" s="85"/>
      <c r="B261" s="127"/>
      <c r="C261" s="127"/>
      <c r="D261" s="85"/>
      <c r="F261" s="85"/>
      <c r="G261" s="85"/>
      <c r="H261" s="85"/>
      <c r="I261" s="85"/>
      <c r="J261" s="111"/>
      <c r="K261" s="85"/>
      <c r="L261" s="84"/>
    </row>
    <row r="262" spans="1:12" ht="12.95" customHeight="1" x14ac:dyDescent="0.2">
      <c r="A262" s="85"/>
      <c r="B262" s="127"/>
      <c r="C262" s="127"/>
      <c r="D262" s="85"/>
      <c r="F262" s="85"/>
      <c r="G262" s="85"/>
      <c r="H262" s="85"/>
      <c r="I262" s="85"/>
      <c r="J262" s="111"/>
      <c r="K262" s="85"/>
      <c r="L262" s="84"/>
    </row>
    <row r="263" spans="1:12" ht="12.95" customHeight="1" x14ac:dyDescent="0.2">
      <c r="A263" s="85"/>
      <c r="B263" s="127"/>
      <c r="C263" s="127"/>
      <c r="D263" s="85"/>
      <c r="F263" s="85"/>
      <c r="G263" s="85"/>
      <c r="H263" s="85"/>
      <c r="I263" s="85"/>
      <c r="J263" s="111"/>
      <c r="K263" s="85"/>
      <c r="L263" s="84"/>
    </row>
    <row r="264" spans="1:12" ht="12.95" customHeight="1" x14ac:dyDescent="0.2">
      <c r="A264" s="85"/>
      <c r="B264" s="127"/>
      <c r="C264" s="127"/>
      <c r="D264" s="85"/>
      <c r="F264" s="85"/>
      <c r="G264" s="85"/>
      <c r="H264" s="85"/>
      <c r="I264" s="85"/>
      <c r="J264" s="111"/>
      <c r="K264" s="85"/>
      <c r="L264" s="84"/>
    </row>
    <row r="265" spans="1:12" ht="12.95" customHeight="1" x14ac:dyDescent="0.2">
      <c r="A265" s="85"/>
      <c r="B265" s="127"/>
      <c r="C265" s="127"/>
      <c r="D265" s="85"/>
      <c r="F265" s="85"/>
      <c r="G265" s="85"/>
      <c r="H265" s="85"/>
      <c r="I265" s="85"/>
      <c r="J265" s="111"/>
      <c r="K265" s="85"/>
      <c r="L265" s="84"/>
    </row>
    <row r="266" spans="1:12" ht="12.95" customHeight="1" x14ac:dyDescent="0.2">
      <c r="A266" s="85"/>
      <c r="B266" s="127"/>
      <c r="C266" s="127"/>
      <c r="D266" s="85"/>
      <c r="F266" s="85"/>
      <c r="G266" s="85"/>
      <c r="H266" s="85"/>
      <c r="I266" s="85"/>
      <c r="J266" s="111"/>
      <c r="K266" s="85"/>
      <c r="L266" s="84"/>
    </row>
    <row r="267" spans="1:12" ht="12.95" customHeight="1" x14ac:dyDescent="0.2">
      <c r="A267" s="85"/>
      <c r="B267" s="127"/>
      <c r="C267" s="127"/>
      <c r="D267" s="85"/>
      <c r="F267" s="85"/>
      <c r="G267" s="85"/>
      <c r="H267" s="85"/>
      <c r="I267" s="85"/>
      <c r="J267" s="85"/>
      <c r="K267" s="85"/>
      <c r="L267" s="84"/>
    </row>
    <row r="268" spans="1:12" ht="12.95" customHeight="1" x14ac:dyDescent="0.2">
      <c r="A268" s="85"/>
      <c r="B268" s="127"/>
      <c r="C268" s="127"/>
      <c r="D268" s="85"/>
      <c r="F268" s="85"/>
      <c r="G268" s="85"/>
      <c r="H268" s="85"/>
      <c r="I268" s="85"/>
      <c r="J268" s="85"/>
      <c r="K268" s="85"/>
      <c r="L268" s="84"/>
    </row>
    <row r="269" spans="1:12" ht="12.95" customHeight="1" x14ac:dyDescent="0.2">
      <c r="A269" s="85"/>
      <c r="B269" s="127"/>
      <c r="C269" s="127"/>
      <c r="D269" s="85"/>
      <c r="F269" s="85"/>
      <c r="G269" s="85"/>
      <c r="H269" s="85"/>
      <c r="I269" s="85"/>
      <c r="J269" s="85"/>
      <c r="K269" s="85"/>
      <c r="L269" s="84"/>
    </row>
    <row r="270" spans="1:12" ht="12.95" customHeight="1" x14ac:dyDescent="0.2">
      <c r="A270" s="85"/>
      <c r="B270" s="127"/>
      <c r="C270" s="127"/>
      <c r="D270" s="85"/>
      <c r="F270" s="85"/>
      <c r="G270" s="85"/>
      <c r="H270" s="85"/>
      <c r="I270" s="85"/>
      <c r="J270" s="85"/>
      <c r="K270" s="85"/>
      <c r="L270" s="84"/>
    </row>
    <row r="271" spans="1:12" ht="12.95" customHeight="1" x14ac:dyDescent="0.2">
      <c r="A271" s="85"/>
      <c r="B271" s="127"/>
      <c r="C271" s="127"/>
      <c r="D271" s="85"/>
      <c r="F271" s="85"/>
      <c r="G271" s="85"/>
      <c r="H271" s="85"/>
      <c r="I271" s="85"/>
      <c r="J271" s="85"/>
      <c r="K271" s="85"/>
      <c r="L271" s="84"/>
    </row>
    <row r="272" spans="1:12" ht="12.95" customHeight="1" x14ac:dyDescent="0.2">
      <c r="A272" s="85"/>
      <c r="B272" s="127"/>
      <c r="C272" s="127"/>
      <c r="D272" s="85"/>
      <c r="F272" s="85"/>
      <c r="G272" s="85"/>
      <c r="H272" s="85"/>
      <c r="I272" s="85"/>
      <c r="J272" s="85"/>
      <c r="K272" s="85"/>
      <c r="L272" s="84"/>
    </row>
    <row r="273" spans="1:12" ht="12.95" customHeight="1" x14ac:dyDescent="0.2">
      <c r="A273" s="85"/>
      <c r="B273" s="127"/>
      <c r="C273" s="127"/>
      <c r="D273" s="85"/>
      <c r="F273" s="85"/>
      <c r="G273" s="85"/>
      <c r="H273" s="85"/>
      <c r="I273" s="85"/>
      <c r="J273" s="85"/>
      <c r="K273" s="85"/>
      <c r="L273" s="84"/>
    </row>
    <row r="274" spans="1:12" ht="12.95" customHeight="1" x14ac:dyDescent="0.2">
      <c r="A274" s="85"/>
      <c r="B274" s="127"/>
      <c r="C274" s="127"/>
      <c r="D274" s="85"/>
      <c r="F274" s="85"/>
      <c r="G274" s="85"/>
      <c r="H274" s="85"/>
      <c r="I274" s="85"/>
      <c r="J274" s="85"/>
      <c r="K274" s="85"/>
      <c r="L274" s="84"/>
    </row>
    <row r="275" spans="1:12" ht="12.95" customHeight="1" x14ac:dyDescent="0.2">
      <c r="A275" s="85"/>
      <c r="B275" s="127"/>
      <c r="C275" s="127"/>
      <c r="D275" s="85"/>
      <c r="F275" s="85"/>
      <c r="G275" s="85"/>
      <c r="H275" s="85"/>
      <c r="I275" s="85"/>
      <c r="J275" s="85"/>
      <c r="K275" s="85"/>
      <c r="L275" s="84"/>
    </row>
    <row r="276" spans="1:12" ht="12.95" customHeight="1" x14ac:dyDescent="0.2">
      <c r="A276" s="85"/>
      <c r="B276" s="127"/>
      <c r="C276" s="127"/>
      <c r="D276" s="85"/>
      <c r="F276" s="85"/>
      <c r="G276" s="85"/>
      <c r="H276" s="85"/>
      <c r="I276" s="85"/>
      <c r="J276" s="85"/>
      <c r="K276" s="85"/>
      <c r="L276" s="84"/>
    </row>
    <row r="277" spans="1:12" ht="12.95" customHeight="1" x14ac:dyDescent="0.2">
      <c r="A277" s="85"/>
      <c r="B277" s="127"/>
      <c r="C277" s="127"/>
      <c r="D277" s="85"/>
      <c r="F277" s="85"/>
      <c r="G277" s="85"/>
      <c r="H277" s="85"/>
      <c r="I277" s="85"/>
      <c r="J277" s="85"/>
      <c r="K277" s="85"/>
      <c r="L277" s="84"/>
    </row>
    <row r="278" spans="1:12" ht="12.95" customHeight="1" x14ac:dyDescent="0.2">
      <c r="A278" s="85"/>
      <c r="B278" s="127"/>
      <c r="C278" s="127"/>
      <c r="D278" s="85"/>
      <c r="F278" s="85"/>
      <c r="G278" s="85"/>
      <c r="H278" s="85"/>
      <c r="I278" s="85"/>
      <c r="J278" s="85"/>
      <c r="K278" s="85"/>
      <c r="L278" s="84"/>
    </row>
    <row r="279" spans="1:12" ht="12.95" customHeight="1" x14ac:dyDescent="0.2">
      <c r="A279" s="85"/>
      <c r="B279" s="127"/>
      <c r="C279" s="127"/>
      <c r="D279" s="85"/>
      <c r="F279" s="85"/>
      <c r="G279" s="85"/>
      <c r="H279" s="85"/>
      <c r="I279" s="85"/>
      <c r="J279" s="85"/>
      <c r="K279" s="85"/>
      <c r="L279" s="84"/>
    </row>
    <row r="280" spans="1:12" ht="12.95" customHeight="1" x14ac:dyDescent="0.2">
      <c r="A280" s="85"/>
      <c r="B280" s="127"/>
      <c r="C280" s="127"/>
      <c r="D280" s="85"/>
      <c r="F280" s="85"/>
      <c r="G280" s="85"/>
      <c r="H280" s="85"/>
      <c r="I280" s="85"/>
      <c r="J280" s="85"/>
      <c r="K280" s="85"/>
      <c r="L280" s="84"/>
    </row>
    <row r="281" spans="1:12" ht="12.95" customHeight="1" x14ac:dyDescent="0.2">
      <c r="A281" s="85"/>
      <c r="B281" s="127"/>
      <c r="C281" s="127"/>
      <c r="D281" s="85"/>
      <c r="F281" s="85"/>
      <c r="G281" s="85"/>
      <c r="H281" s="85"/>
      <c r="I281" s="85"/>
      <c r="J281" s="85"/>
      <c r="K281" s="85"/>
      <c r="L281" s="84"/>
    </row>
    <row r="282" spans="1:12" ht="12.95" customHeight="1" x14ac:dyDescent="0.2">
      <c r="A282" s="85"/>
      <c r="B282" s="127"/>
      <c r="C282" s="127"/>
      <c r="D282" s="85"/>
      <c r="F282" s="85"/>
      <c r="G282" s="85"/>
      <c r="H282" s="85"/>
      <c r="I282" s="85"/>
      <c r="J282" s="85"/>
      <c r="K282" s="85"/>
      <c r="L282" s="84"/>
    </row>
    <row r="283" spans="1:12" ht="12.95" customHeight="1" x14ac:dyDescent="0.2">
      <c r="A283" s="85"/>
      <c r="B283" s="127"/>
      <c r="C283" s="127"/>
      <c r="D283" s="85"/>
      <c r="F283" s="85"/>
      <c r="G283" s="85"/>
      <c r="H283" s="85"/>
      <c r="I283" s="85"/>
      <c r="J283" s="85"/>
      <c r="K283" s="85"/>
      <c r="L283" s="84"/>
    </row>
    <row r="284" spans="1:12" ht="12.95" customHeight="1" x14ac:dyDescent="0.2">
      <c r="A284" s="85"/>
      <c r="B284" s="127"/>
      <c r="C284" s="127"/>
      <c r="D284" s="85"/>
      <c r="F284" s="85"/>
      <c r="G284" s="85"/>
      <c r="H284" s="85"/>
      <c r="I284" s="85"/>
      <c r="J284" s="85"/>
      <c r="K284" s="85"/>
      <c r="L284" s="84"/>
    </row>
    <row r="285" spans="1:12" ht="12.95" customHeight="1" x14ac:dyDescent="0.2">
      <c r="A285" s="85"/>
      <c r="B285" s="127"/>
      <c r="C285" s="127"/>
      <c r="D285" s="85"/>
      <c r="F285" s="85"/>
      <c r="G285" s="85"/>
      <c r="H285" s="85"/>
      <c r="I285" s="85"/>
      <c r="J285" s="85"/>
      <c r="K285" s="85"/>
      <c r="L285" s="84"/>
    </row>
    <row r="286" spans="1:12" ht="12.95" customHeight="1" x14ac:dyDescent="0.2">
      <c r="A286" s="85"/>
      <c r="B286" s="127"/>
      <c r="C286" s="127"/>
      <c r="D286" s="85"/>
      <c r="F286" s="85"/>
      <c r="G286" s="85"/>
      <c r="H286" s="85"/>
      <c r="I286" s="85"/>
      <c r="J286" s="85"/>
      <c r="K286" s="85"/>
      <c r="L286" s="84"/>
    </row>
    <row r="287" spans="1:12" ht="12.95" customHeight="1" x14ac:dyDescent="0.2">
      <c r="A287" s="85"/>
      <c r="B287" s="127"/>
      <c r="C287" s="127"/>
      <c r="D287" s="85"/>
      <c r="F287" s="85"/>
      <c r="G287" s="85"/>
      <c r="H287" s="85"/>
      <c r="I287" s="85"/>
      <c r="J287" s="85"/>
      <c r="K287" s="85"/>
      <c r="L287" s="84"/>
    </row>
    <row r="288" spans="1:12" ht="12.95" customHeight="1" x14ac:dyDescent="0.2">
      <c r="A288" s="85"/>
      <c r="B288" s="127"/>
      <c r="C288" s="127"/>
      <c r="D288" s="85"/>
      <c r="F288" s="85"/>
      <c r="G288" s="85"/>
      <c r="H288" s="85"/>
      <c r="I288" s="85"/>
      <c r="J288" s="85"/>
      <c r="K288" s="85"/>
      <c r="L288" s="84"/>
    </row>
    <row r="289" spans="1:12" ht="12.95" customHeight="1" x14ac:dyDescent="0.2">
      <c r="A289" s="85"/>
      <c r="B289" s="127"/>
      <c r="C289" s="127"/>
      <c r="D289" s="85"/>
      <c r="F289" s="85"/>
      <c r="G289" s="85"/>
      <c r="H289" s="85"/>
      <c r="I289" s="85"/>
      <c r="J289" s="85"/>
      <c r="K289" s="85"/>
      <c r="L289" s="84"/>
    </row>
    <row r="290" spans="1:12" ht="12.95" customHeight="1" x14ac:dyDescent="0.2">
      <c r="A290" s="85"/>
      <c r="B290" s="127"/>
      <c r="C290" s="127"/>
      <c r="D290" s="85"/>
      <c r="F290" s="85"/>
      <c r="G290" s="85"/>
      <c r="H290" s="85"/>
      <c r="I290" s="85"/>
      <c r="J290" s="85"/>
      <c r="K290" s="85"/>
      <c r="L290" s="84"/>
    </row>
    <row r="291" spans="1:12" ht="12.95" customHeight="1" x14ac:dyDescent="0.2">
      <c r="A291" s="85"/>
      <c r="B291" s="127"/>
      <c r="C291" s="127"/>
      <c r="D291" s="85"/>
      <c r="E291" s="85"/>
      <c r="F291" s="85"/>
      <c r="G291" s="85"/>
      <c r="H291" s="85"/>
      <c r="I291" s="85"/>
      <c r="J291" s="85"/>
      <c r="K291" s="85"/>
      <c r="L291" s="84"/>
    </row>
    <row r="292" spans="1:12" ht="12.95" customHeight="1" x14ac:dyDescent="0.2">
      <c r="A292" s="85"/>
      <c r="B292" s="127"/>
      <c r="C292" s="127"/>
      <c r="D292" s="85"/>
      <c r="E292" s="85"/>
      <c r="F292" s="85"/>
      <c r="G292" s="85"/>
      <c r="H292" s="85"/>
      <c r="I292" s="85"/>
      <c r="J292" s="85"/>
      <c r="K292" s="85"/>
      <c r="L292" s="84"/>
    </row>
    <row r="293" spans="1:12" ht="12.95" customHeight="1" x14ac:dyDescent="0.2">
      <c r="A293" s="85"/>
      <c r="B293" s="127"/>
      <c r="C293" s="127"/>
      <c r="D293" s="85"/>
      <c r="E293" s="85"/>
      <c r="F293" s="85"/>
      <c r="G293" s="85"/>
      <c r="H293" s="85"/>
      <c r="I293" s="85"/>
      <c r="J293" s="85"/>
      <c r="K293" s="85"/>
      <c r="L293" s="84"/>
    </row>
    <row r="294" spans="1:12" ht="12.95" customHeight="1" x14ac:dyDescent="0.2">
      <c r="A294" s="85"/>
      <c r="B294" s="127"/>
      <c r="C294" s="127"/>
      <c r="D294" s="85"/>
      <c r="E294" s="85"/>
      <c r="F294" s="85"/>
      <c r="G294" s="85"/>
      <c r="H294" s="85"/>
      <c r="I294" s="85"/>
      <c r="J294" s="85"/>
      <c r="K294" s="85"/>
      <c r="L294" s="84"/>
    </row>
    <row r="295" spans="1:12" ht="12.95" customHeight="1" x14ac:dyDescent="0.2">
      <c r="A295" s="85"/>
      <c r="B295" s="127"/>
      <c r="C295" s="127"/>
      <c r="D295" s="85"/>
      <c r="E295" s="85"/>
      <c r="F295" s="85"/>
      <c r="G295" s="85"/>
      <c r="H295" s="85"/>
      <c r="I295" s="85"/>
      <c r="J295" s="85"/>
      <c r="K295" s="85"/>
      <c r="L295" s="84"/>
    </row>
    <row r="296" spans="1:12" ht="12.95" customHeight="1" x14ac:dyDescent="0.2">
      <c r="A296" s="85"/>
      <c r="B296" s="127"/>
      <c r="C296" s="127"/>
      <c r="D296" s="85"/>
      <c r="E296" s="85"/>
      <c r="F296" s="85"/>
      <c r="G296" s="85"/>
      <c r="H296" s="85"/>
      <c r="I296" s="85"/>
      <c r="J296" s="85"/>
      <c r="K296" s="85"/>
      <c r="L296" s="84"/>
    </row>
    <row r="297" spans="1:12" ht="12.95" customHeight="1" x14ac:dyDescent="0.2">
      <c r="A297" s="85"/>
      <c r="B297" s="127"/>
      <c r="C297" s="127"/>
      <c r="D297" s="85"/>
      <c r="E297" s="85"/>
      <c r="F297" s="85"/>
      <c r="G297" s="85"/>
      <c r="H297" s="85"/>
      <c r="I297" s="85"/>
      <c r="J297" s="85"/>
      <c r="K297" s="85"/>
      <c r="L297" s="84"/>
    </row>
    <row r="298" spans="1:12" ht="12.95" customHeight="1" x14ac:dyDescent="0.2">
      <c r="A298" s="85"/>
      <c r="B298" s="127"/>
      <c r="C298" s="127"/>
      <c r="D298" s="85"/>
      <c r="E298" s="85"/>
      <c r="F298" s="85"/>
      <c r="G298" s="85"/>
      <c r="H298" s="85"/>
      <c r="I298" s="85"/>
      <c r="J298" s="85"/>
      <c r="K298" s="85"/>
      <c r="L298" s="84"/>
    </row>
    <row r="299" spans="1:12" ht="12.95" customHeight="1" x14ac:dyDescent="0.2">
      <c r="A299" s="85"/>
      <c r="B299" s="127"/>
      <c r="C299" s="127"/>
      <c r="D299" s="85"/>
      <c r="E299" s="85"/>
      <c r="F299" s="85"/>
      <c r="G299" s="85"/>
      <c r="H299" s="85"/>
      <c r="I299" s="85"/>
      <c r="J299" s="85"/>
      <c r="K299" s="85"/>
      <c r="L299" s="84"/>
    </row>
    <row r="300" spans="1:12" ht="12.95" customHeight="1" x14ac:dyDescent="0.2">
      <c r="A300" s="85"/>
      <c r="B300" s="127"/>
      <c r="C300" s="127"/>
      <c r="D300" s="85"/>
      <c r="E300" s="85"/>
      <c r="F300" s="85"/>
      <c r="G300" s="85"/>
      <c r="H300" s="85"/>
      <c r="I300" s="85"/>
      <c r="J300" s="85"/>
      <c r="K300" s="85"/>
      <c r="L300" s="84"/>
    </row>
    <row r="301" spans="1:12" ht="12.95" customHeight="1" x14ac:dyDescent="0.2">
      <c r="A301" s="85"/>
      <c r="B301" s="127"/>
      <c r="C301" s="127"/>
      <c r="D301" s="85"/>
      <c r="E301" s="85"/>
      <c r="F301" s="85"/>
      <c r="G301" s="85"/>
      <c r="H301" s="85"/>
      <c r="I301" s="85"/>
      <c r="J301" s="85"/>
      <c r="K301" s="85"/>
      <c r="L301" s="84"/>
    </row>
    <row r="302" spans="1:12" ht="12.95" customHeight="1" x14ac:dyDescent="0.2">
      <c r="A302" s="85"/>
      <c r="B302" s="127"/>
      <c r="C302" s="127"/>
      <c r="D302" s="85"/>
      <c r="E302" s="85"/>
      <c r="F302" s="85"/>
      <c r="G302" s="85"/>
      <c r="H302" s="85"/>
      <c r="I302" s="85"/>
      <c r="J302" s="85"/>
      <c r="K302" s="85"/>
      <c r="L302" s="84"/>
    </row>
    <row r="303" spans="1:12" ht="12.95" customHeight="1" x14ac:dyDescent="0.2">
      <c r="A303" s="85"/>
      <c r="B303" s="127"/>
      <c r="C303" s="127"/>
      <c r="D303" s="85"/>
      <c r="E303" s="85"/>
      <c r="F303" s="85"/>
      <c r="G303" s="85"/>
      <c r="H303" s="85"/>
      <c r="I303" s="85"/>
      <c r="J303" s="85"/>
      <c r="K303" s="85"/>
      <c r="L303" s="84"/>
    </row>
    <row r="304" spans="1:12" ht="12.95" customHeight="1" x14ac:dyDescent="0.2">
      <c r="A304" s="85"/>
      <c r="B304" s="127"/>
      <c r="C304" s="127"/>
      <c r="D304" s="85"/>
      <c r="E304" s="85"/>
      <c r="F304" s="85"/>
      <c r="G304" s="85"/>
      <c r="H304" s="85"/>
      <c r="I304" s="85"/>
      <c r="J304" s="85"/>
      <c r="K304" s="85"/>
      <c r="L304" s="84"/>
    </row>
    <row r="305" spans="1:12" ht="12.95" customHeight="1" x14ac:dyDescent="0.2">
      <c r="A305" s="85"/>
      <c r="B305" s="127"/>
      <c r="C305" s="127"/>
      <c r="D305" s="85"/>
      <c r="E305" s="85"/>
      <c r="F305" s="85"/>
      <c r="G305" s="85"/>
      <c r="H305" s="85"/>
      <c r="I305" s="85"/>
      <c r="J305" s="85"/>
      <c r="K305" s="85"/>
      <c r="L305" s="84"/>
    </row>
    <row r="306" spans="1:12" ht="12.95" customHeight="1" x14ac:dyDescent="0.2">
      <c r="A306" s="85"/>
      <c r="B306" s="127"/>
      <c r="C306" s="127"/>
      <c r="D306" s="85"/>
      <c r="E306" s="85"/>
      <c r="F306" s="85"/>
      <c r="G306" s="85"/>
      <c r="H306" s="85"/>
      <c r="I306" s="85"/>
      <c r="J306" s="85"/>
      <c r="K306" s="85"/>
      <c r="L306" s="84"/>
    </row>
    <row r="307" spans="1:12" ht="12.95" customHeight="1" x14ac:dyDescent="0.2">
      <c r="A307" s="85"/>
      <c r="B307" s="127"/>
      <c r="C307" s="127"/>
      <c r="D307" s="85"/>
      <c r="E307" s="85"/>
      <c r="F307" s="85"/>
      <c r="G307" s="85"/>
      <c r="H307" s="85"/>
      <c r="I307" s="85"/>
      <c r="J307" s="85"/>
      <c r="K307" s="85"/>
      <c r="L307" s="84"/>
    </row>
    <row r="308" spans="1:12" ht="12.95" customHeight="1" x14ac:dyDescent="0.2">
      <c r="A308" s="85"/>
      <c r="B308" s="127"/>
      <c r="C308" s="127"/>
      <c r="D308" s="85"/>
      <c r="E308" s="85"/>
      <c r="F308" s="85"/>
      <c r="G308" s="85"/>
      <c r="H308" s="85"/>
      <c r="I308" s="85"/>
      <c r="J308" s="85"/>
      <c r="K308" s="85"/>
      <c r="L308" s="84"/>
    </row>
    <row r="309" spans="1:12" ht="12.95" customHeight="1" x14ac:dyDescent="0.2">
      <c r="A309" s="85"/>
      <c r="B309" s="127"/>
      <c r="C309" s="127"/>
      <c r="D309" s="85"/>
      <c r="E309" s="85"/>
      <c r="F309" s="85"/>
      <c r="G309" s="85"/>
      <c r="H309" s="85"/>
      <c r="I309" s="85"/>
      <c r="J309" s="85"/>
      <c r="K309" s="85"/>
      <c r="L309" s="84"/>
    </row>
    <row r="310" spans="1:12" ht="12.95" customHeight="1" x14ac:dyDescent="0.2">
      <c r="A310" s="85"/>
      <c r="B310" s="127"/>
      <c r="C310" s="127"/>
      <c r="D310" s="85"/>
      <c r="E310" s="85"/>
      <c r="F310" s="85"/>
      <c r="G310" s="85"/>
      <c r="H310" s="85"/>
      <c r="I310" s="85"/>
      <c r="J310" s="85"/>
      <c r="K310" s="85"/>
      <c r="L310" s="84"/>
    </row>
    <row r="311" spans="1:12" ht="12.95" customHeight="1" x14ac:dyDescent="0.2">
      <c r="A311" s="85"/>
      <c r="B311" s="127"/>
      <c r="C311" s="127"/>
      <c r="D311" s="85"/>
      <c r="E311" s="85"/>
      <c r="F311" s="85"/>
      <c r="G311" s="85"/>
      <c r="H311" s="85"/>
      <c r="I311" s="85"/>
      <c r="J311" s="85"/>
      <c r="K311" s="85"/>
      <c r="L311" s="84"/>
    </row>
    <row r="312" spans="1:12" ht="12.95" customHeight="1" x14ac:dyDescent="0.2">
      <c r="A312" s="85"/>
      <c r="B312" s="127"/>
      <c r="C312" s="127"/>
      <c r="D312" s="85"/>
      <c r="E312" s="85"/>
      <c r="F312" s="85"/>
      <c r="G312" s="85"/>
      <c r="H312" s="85"/>
      <c r="I312" s="85"/>
      <c r="J312" s="85"/>
      <c r="K312" s="85"/>
      <c r="L312" s="84"/>
    </row>
    <row r="313" spans="1:12" ht="12.95" customHeight="1" x14ac:dyDescent="0.2">
      <c r="A313" s="85"/>
      <c r="B313" s="127"/>
      <c r="C313" s="127"/>
      <c r="D313" s="85"/>
      <c r="E313" s="85"/>
      <c r="F313" s="85"/>
      <c r="G313" s="85"/>
      <c r="H313" s="85"/>
      <c r="I313" s="85"/>
      <c r="J313" s="85"/>
      <c r="K313" s="85"/>
      <c r="L313" s="84"/>
    </row>
    <row r="314" spans="1:12" ht="12.95" customHeight="1" x14ac:dyDescent="0.2">
      <c r="A314" s="85"/>
      <c r="B314" s="127"/>
      <c r="C314" s="127"/>
      <c r="D314" s="85"/>
      <c r="E314" s="85"/>
      <c r="F314" s="85"/>
      <c r="G314" s="85"/>
      <c r="H314" s="85"/>
      <c r="I314" s="85"/>
      <c r="J314" s="85"/>
      <c r="K314" s="85"/>
      <c r="L314" s="84"/>
    </row>
    <row r="315" spans="1:12" ht="12.95" customHeight="1" x14ac:dyDescent="0.2">
      <c r="A315" s="85"/>
      <c r="B315" s="127"/>
      <c r="C315" s="127"/>
      <c r="D315" s="85"/>
      <c r="E315" s="85"/>
      <c r="F315" s="85"/>
      <c r="G315" s="85"/>
      <c r="H315" s="85"/>
      <c r="I315" s="85"/>
      <c r="J315" s="85"/>
      <c r="K315" s="85"/>
      <c r="L315" s="84"/>
    </row>
    <row r="316" spans="1:12" ht="12.95" customHeight="1" x14ac:dyDescent="0.2">
      <c r="A316" s="85"/>
      <c r="B316" s="127"/>
      <c r="C316" s="127"/>
      <c r="D316" s="85"/>
      <c r="E316" s="85"/>
      <c r="F316" s="85"/>
      <c r="G316" s="85"/>
      <c r="H316" s="85"/>
      <c r="I316" s="85"/>
      <c r="J316" s="85"/>
      <c r="K316" s="85"/>
      <c r="L316" s="84"/>
    </row>
    <row r="317" spans="1:12" ht="12.95" customHeight="1" x14ac:dyDescent="0.2">
      <c r="A317" s="85"/>
      <c r="B317" s="127"/>
      <c r="C317" s="127"/>
      <c r="D317" s="85"/>
      <c r="E317" s="85"/>
      <c r="F317" s="85"/>
      <c r="G317" s="85"/>
      <c r="H317" s="85"/>
      <c r="I317" s="85"/>
      <c r="J317" s="85"/>
      <c r="K317" s="85"/>
      <c r="L317" s="84"/>
    </row>
    <row r="318" spans="1:12" ht="12.95" customHeight="1" x14ac:dyDescent="0.2">
      <c r="A318" s="85"/>
      <c r="B318" s="127"/>
      <c r="C318" s="127"/>
      <c r="D318" s="85"/>
      <c r="E318" s="85"/>
      <c r="F318" s="85"/>
      <c r="G318" s="85"/>
      <c r="H318" s="85"/>
      <c r="I318" s="85"/>
      <c r="J318" s="85"/>
      <c r="K318" s="85"/>
      <c r="L318" s="84"/>
    </row>
    <row r="319" spans="1:12" ht="12.95" customHeight="1" x14ac:dyDescent="0.2">
      <c r="A319" s="85"/>
      <c r="B319" s="127"/>
      <c r="C319" s="127"/>
      <c r="D319" s="85"/>
      <c r="E319" s="85"/>
      <c r="F319" s="85"/>
      <c r="G319" s="85"/>
      <c r="H319" s="85"/>
      <c r="I319" s="85"/>
      <c r="J319" s="85"/>
      <c r="K319" s="85"/>
      <c r="L319" s="84"/>
    </row>
    <row r="320" spans="1:12" ht="12.95" customHeight="1" x14ac:dyDescent="0.2">
      <c r="A320" s="85"/>
      <c r="B320" s="127"/>
      <c r="C320" s="127"/>
      <c r="D320" s="85"/>
      <c r="E320" s="85"/>
      <c r="F320" s="85"/>
      <c r="G320" s="85"/>
      <c r="H320" s="85"/>
      <c r="I320" s="85"/>
      <c r="J320" s="85"/>
      <c r="K320" s="85"/>
      <c r="L320" s="84"/>
    </row>
    <row r="321" spans="1:12" ht="12.95" customHeight="1" x14ac:dyDescent="0.2">
      <c r="A321" s="85"/>
      <c r="B321" s="127"/>
      <c r="C321" s="127"/>
      <c r="D321" s="85"/>
      <c r="E321" s="85"/>
      <c r="F321" s="85"/>
      <c r="G321" s="85"/>
      <c r="H321" s="85"/>
      <c r="I321" s="85"/>
      <c r="J321" s="85"/>
      <c r="K321" s="85"/>
      <c r="L321" s="84"/>
    </row>
    <row r="322" spans="1:12" ht="12.95" customHeight="1" x14ac:dyDescent="0.2">
      <c r="A322" s="85"/>
      <c r="B322" s="127"/>
      <c r="C322" s="127"/>
      <c r="D322" s="85"/>
      <c r="E322" s="85"/>
      <c r="F322" s="85"/>
      <c r="G322" s="85"/>
      <c r="H322" s="85"/>
      <c r="I322" s="85"/>
      <c r="J322" s="85"/>
      <c r="K322" s="85"/>
      <c r="L322" s="84"/>
    </row>
    <row r="323" spans="1:12" ht="12.95" customHeight="1" x14ac:dyDescent="0.2">
      <c r="A323" s="85"/>
      <c r="B323" s="127"/>
      <c r="C323" s="127"/>
      <c r="D323" s="85"/>
      <c r="E323" s="85"/>
      <c r="F323" s="85"/>
      <c r="G323" s="85"/>
      <c r="H323" s="85"/>
      <c r="I323" s="85"/>
      <c r="J323" s="85"/>
      <c r="K323" s="85"/>
      <c r="L323" s="84"/>
    </row>
    <row r="324" spans="1:12" ht="12.95" customHeight="1" x14ac:dyDescent="0.2">
      <c r="A324" s="85"/>
      <c r="B324" s="127"/>
      <c r="C324" s="127"/>
      <c r="D324" s="85"/>
      <c r="E324" s="85"/>
      <c r="F324" s="85"/>
      <c r="G324" s="85"/>
      <c r="H324" s="85"/>
      <c r="I324" s="85"/>
      <c r="J324" s="85"/>
      <c r="K324" s="85"/>
      <c r="L324" s="84"/>
    </row>
    <row r="325" spans="1:12" ht="12.95" customHeight="1" x14ac:dyDescent="0.2">
      <c r="A325" s="85"/>
      <c r="B325" s="127"/>
      <c r="C325" s="127"/>
      <c r="D325" s="85"/>
      <c r="E325" s="85"/>
      <c r="F325" s="85"/>
      <c r="G325" s="85"/>
      <c r="H325" s="85"/>
      <c r="I325" s="85"/>
      <c r="J325" s="85"/>
      <c r="K325" s="85"/>
      <c r="L325" s="84"/>
    </row>
    <row r="326" spans="1:12" ht="12.95" customHeight="1" x14ac:dyDescent="0.2">
      <c r="A326" s="85"/>
      <c r="B326" s="127"/>
      <c r="C326" s="127"/>
      <c r="D326" s="85"/>
      <c r="E326" s="85"/>
      <c r="F326" s="85"/>
      <c r="G326" s="85"/>
      <c r="H326" s="85"/>
      <c r="I326" s="85"/>
      <c r="J326" s="85"/>
      <c r="K326" s="85"/>
      <c r="L326" s="84"/>
    </row>
    <row r="327" spans="1:12" ht="12.95" customHeight="1" x14ac:dyDescent="0.2">
      <c r="A327" s="85"/>
      <c r="B327" s="127"/>
      <c r="C327" s="127"/>
      <c r="D327" s="85"/>
      <c r="E327" s="85"/>
      <c r="F327" s="85"/>
      <c r="G327" s="85"/>
      <c r="H327" s="85"/>
      <c r="I327" s="85"/>
      <c r="J327" s="85"/>
      <c r="K327" s="85"/>
      <c r="L327" s="84"/>
    </row>
    <row r="328" spans="1:12" ht="12.95" customHeight="1" x14ac:dyDescent="0.2">
      <c r="A328" s="85"/>
      <c r="B328" s="127"/>
      <c r="C328" s="127"/>
      <c r="D328" s="85"/>
      <c r="E328" s="85"/>
      <c r="F328" s="85"/>
      <c r="G328" s="85"/>
      <c r="H328" s="85"/>
      <c r="I328" s="85"/>
      <c r="J328" s="85"/>
      <c r="K328" s="85"/>
      <c r="L328" s="84"/>
    </row>
    <row r="329" spans="1:12" ht="12.95" customHeight="1" x14ac:dyDescent="0.2">
      <c r="A329" s="85"/>
      <c r="B329" s="127"/>
      <c r="C329" s="127"/>
      <c r="D329" s="85"/>
      <c r="E329" s="85"/>
      <c r="F329" s="85"/>
      <c r="G329" s="85"/>
      <c r="H329" s="85"/>
      <c r="I329" s="85"/>
      <c r="J329" s="85"/>
      <c r="K329" s="85"/>
      <c r="L329" s="84"/>
    </row>
    <row r="330" spans="1:12" ht="12.95" customHeight="1" x14ac:dyDescent="0.2">
      <c r="A330" s="85"/>
      <c r="B330" s="127"/>
      <c r="C330" s="127"/>
      <c r="D330" s="85"/>
      <c r="E330" s="85"/>
      <c r="F330" s="85"/>
      <c r="G330" s="85"/>
      <c r="H330" s="85"/>
      <c r="I330" s="85"/>
      <c r="J330" s="85"/>
      <c r="K330" s="85"/>
      <c r="L330" s="84"/>
    </row>
    <row r="331" spans="1:12" ht="12.95" customHeight="1" x14ac:dyDescent="0.2">
      <c r="A331" s="85"/>
      <c r="B331" s="127"/>
      <c r="C331" s="127"/>
      <c r="D331" s="85"/>
      <c r="E331" s="85"/>
      <c r="F331" s="85"/>
      <c r="G331" s="85"/>
      <c r="H331" s="85"/>
      <c r="I331" s="85"/>
      <c r="J331" s="85"/>
      <c r="K331" s="85"/>
      <c r="L331" s="84"/>
    </row>
    <row r="332" spans="1:12" ht="12.95" customHeight="1" x14ac:dyDescent="0.2">
      <c r="A332" s="85"/>
      <c r="B332" s="127"/>
      <c r="C332" s="127"/>
      <c r="D332" s="85"/>
      <c r="E332" s="85"/>
      <c r="F332" s="85"/>
      <c r="G332" s="85"/>
      <c r="H332" s="85"/>
      <c r="I332" s="85"/>
      <c r="J332" s="85"/>
      <c r="K332" s="85"/>
      <c r="L332" s="84"/>
    </row>
    <row r="333" spans="1:12" ht="12.95" customHeight="1" x14ac:dyDescent="0.2">
      <c r="A333" s="85"/>
      <c r="B333" s="127"/>
      <c r="C333" s="127"/>
      <c r="D333" s="85"/>
      <c r="E333" s="85"/>
      <c r="F333" s="85"/>
      <c r="G333" s="85"/>
      <c r="H333" s="85"/>
      <c r="I333" s="85"/>
      <c r="J333" s="85"/>
      <c r="K333" s="85"/>
      <c r="L333" s="84"/>
    </row>
    <row r="334" spans="1:12" ht="12.95" customHeight="1" x14ac:dyDescent="0.2">
      <c r="A334" s="85"/>
      <c r="B334" s="127"/>
      <c r="C334" s="127"/>
      <c r="D334" s="85"/>
      <c r="E334" s="85"/>
      <c r="F334" s="85"/>
      <c r="G334" s="85"/>
      <c r="H334" s="85"/>
      <c r="I334" s="85"/>
      <c r="J334" s="85"/>
      <c r="K334" s="85"/>
      <c r="L334" s="84"/>
    </row>
    <row r="335" spans="1:12" ht="12.95" customHeight="1" x14ac:dyDescent="0.2">
      <c r="A335" s="85"/>
      <c r="B335" s="127"/>
      <c r="C335" s="127"/>
      <c r="D335" s="85"/>
      <c r="E335" s="85"/>
      <c r="F335" s="85"/>
      <c r="G335" s="85"/>
      <c r="H335" s="85"/>
      <c r="I335" s="85"/>
      <c r="J335" s="85"/>
      <c r="K335" s="85"/>
      <c r="L335" s="84"/>
    </row>
    <row r="336" spans="1:12" ht="12.95" customHeight="1" x14ac:dyDescent="0.2">
      <c r="A336" s="85"/>
      <c r="B336" s="127"/>
      <c r="C336" s="127"/>
      <c r="D336" s="85"/>
      <c r="E336" s="85"/>
      <c r="F336" s="85"/>
      <c r="G336" s="85"/>
      <c r="H336" s="85"/>
      <c r="I336" s="85"/>
      <c r="J336" s="85"/>
      <c r="K336" s="85"/>
      <c r="L336" s="84"/>
    </row>
    <row r="337" spans="1:12" ht="12.95" customHeight="1" x14ac:dyDescent="0.2">
      <c r="A337" s="85"/>
      <c r="B337" s="127"/>
      <c r="C337" s="127"/>
      <c r="D337" s="85"/>
      <c r="E337" s="85"/>
      <c r="F337" s="85"/>
      <c r="G337" s="85"/>
      <c r="H337" s="85"/>
      <c r="I337" s="85"/>
      <c r="J337" s="85"/>
      <c r="K337" s="85"/>
      <c r="L337" s="84"/>
    </row>
    <row r="338" spans="1:12" ht="12.95" customHeight="1" x14ac:dyDescent="0.2">
      <c r="A338" s="85"/>
      <c r="B338" s="127"/>
      <c r="C338" s="127"/>
      <c r="D338" s="85"/>
      <c r="E338" s="85"/>
      <c r="F338" s="85"/>
      <c r="G338" s="85"/>
      <c r="H338" s="85"/>
      <c r="I338" s="85"/>
      <c r="J338" s="85"/>
      <c r="K338" s="85"/>
      <c r="L338" s="84"/>
    </row>
    <row r="339" spans="1:12" ht="12.95" customHeight="1" x14ac:dyDescent="0.2">
      <c r="A339" s="85"/>
      <c r="B339" s="127"/>
      <c r="C339" s="127"/>
      <c r="D339" s="85"/>
      <c r="E339" s="85"/>
      <c r="F339" s="85"/>
      <c r="G339" s="85"/>
      <c r="H339" s="85"/>
      <c r="I339" s="85"/>
      <c r="J339" s="85"/>
      <c r="K339" s="85"/>
      <c r="L339" s="84"/>
    </row>
    <row r="340" spans="1:12" ht="12.95" customHeight="1" x14ac:dyDescent="0.2">
      <c r="A340" s="86"/>
      <c r="B340" s="132"/>
      <c r="C340" s="132"/>
      <c r="D340" s="86"/>
      <c r="E340" s="86"/>
      <c r="F340" s="86"/>
      <c r="G340" s="86"/>
      <c r="H340" s="86"/>
      <c r="I340" s="86"/>
      <c r="J340" s="85"/>
      <c r="K340" s="85"/>
      <c r="L340" s="84"/>
    </row>
    <row r="341" spans="1:12" ht="12.95" customHeight="1" x14ac:dyDescent="0.2">
      <c r="A341" s="86"/>
      <c r="B341" s="132"/>
      <c r="C341" s="132"/>
      <c r="D341" s="86"/>
      <c r="E341" s="86"/>
      <c r="F341" s="86"/>
      <c r="G341" s="86"/>
      <c r="H341" s="86"/>
      <c r="I341" s="86"/>
      <c r="J341" s="85"/>
      <c r="K341" s="85"/>
      <c r="L341" s="84"/>
    </row>
    <row r="342" spans="1:12" ht="12.95" customHeight="1" x14ac:dyDescent="0.2">
      <c r="A342" s="86"/>
      <c r="B342" s="132"/>
      <c r="C342" s="132"/>
      <c r="D342" s="86"/>
      <c r="E342" s="86"/>
      <c r="F342" s="86"/>
      <c r="G342" s="86"/>
      <c r="H342" s="86"/>
      <c r="I342" s="86"/>
      <c r="J342" s="85"/>
      <c r="K342" s="85"/>
      <c r="L342" s="84"/>
    </row>
    <row r="343" spans="1:12" ht="12.95" customHeight="1" x14ac:dyDescent="0.2">
      <c r="A343" s="86"/>
      <c r="B343" s="132"/>
      <c r="C343" s="132"/>
      <c r="D343" s="86"/>
      <c r="E343" s="86"/>
      <c r="F343" s="86"/>
      <c r="G343" s="86"/>
      <c r="H343" s="86"/>
      <c r="I343" s="86"/>
      <c r="J343" s="85"/>
      <c r="K343" s="85"/>
      <c r="L343" s="84"/>
    </row>
    <row r="344" spans="1:12" ht="12.95" customHeight="1" x14ac:dyDescent="0.2">
      <c r="A344" s="86"/>
      <c r="B344" s="132"/>
      <c r="C344" s="132"/>
      <c r="D344" s="86"/>
      <c r="E344" s="86"/>
      <c r="F344" s="86"/>
      <c r="G344" s="86"/>
      <c r="H344" s="86"/>
      <c r="I344" s="86"/>
      <c r="J344" s="85"/>
      <c r="K344" s="85"/>
      <c r="L344" s="84"/>
    </row>
    <row r="345" spans="1:12" ht="12.95" customHeight="1" x14ac:dyDescent="0.2">
      <c r="A345" s="86"/>
      <c r="B345" s="132"/>
      <c r="C345" s="132"/>
      <c r="D345" s="86"/>
      <c r="E345" s="86"/>
      <c r="F345" s="86"/>
      <c r="G345" s="86"/>
      <c r="H345" s="86"/>
      <c r="I345" s="86"/>
      <c r="J345" s="85"/>
      <c r="K345" s="85"/>
      <c r="L345" s="84"/>
    </row>
    <row r="346" spans="1:12" ht="12.95" customHeight="1" x14ac:dyDescent="0.2">
      <c r="A346" s="86"/>
      <c r="B346" s="132"/>
      <c r="C346" s="132"/>
      <c r="D346" s="86"/>
      <c r="E346" s="86"/>
      <c r="F346" s="86"/>
      <c r="G346" s="86"/>
      <c r="H346" s="86"/>
      <c r="I346" s="86"/>
      <c r="J346" s="85"/>
      <c r="K346" s="85"/>
      <c r="L346" s="84"/>
    </row>
    <row r="347" spans="1:12" ht="12.95" customHeight="1" x14ac:dyDescent="0.2">
      <c r="A347" s="86"/>
      <c r="B347" s="132"/>
      <c r="C347" s="132"/>
      <c r="D347" s="86"/>
      <c r="E347" s="86"/>
      <c r="F347" s="86"/>
      <c r="G347" s="86"/>
      <c r="H347" s="86"/>
      <c r="I347" s="86"/>
      <c r="J347" s="85"/>
      <c r="K347" s="85"/>
      <c r="L347" s="84"/>
    </row>
    <row r="348" spans="1:12" ht="12.95" customHeight="1" x14ac:dyDescent="0.2">
      <c r="A348" s="86"/>
      <c r="B348" s="132"/>
      <c r="C348" s="132"/>
      <c r="D348" s="86"/>
      <c r="E348" s="86"/>
      <c r="F348" s="86"/>
      <c r="G348" s="86"/>
      <c r="H348" s="86"/>
      <c r="I348" s="86"/>
      <c r="J348" s="85"/>
      <c r="K348" s="85"/>
      <c r="L348" s="84"/>
    </row>
    <row r="349" spans="1:12" ht="12.95" customHeight="1" x14ac:dyDescent="0.2">
      <c r="A349" s="86"/>
      <c r="B349" s="132"/>
      <c r="C349" s="132"/>
      <c r="D349" s="86"/>
      <c r="E349" s="86"/>
      <c r="F349" s="86"/>
      <c r="G349" s="86"/>
      <c r="H349" s="86"/>
      <c r="I349" s="86"/>
      <c r="J349" s="85"/>
      <c r="K349" s="85"/>
      <c r="L349" s="84"/>
    </row>
    <row r="350" spans="1:12" ht="12.95" customHeight="1" x14ac:dyDescent="0.2">
      <c r="A350" s="86"/>
      <c r="B350" s="132"/>
      <c r="C350" s="132"/>
      <c r="D350" s="86"/>
      <c r="E350" s="86"/>
      <c r="F350" s="86"/>
      <c r="G350" s="86"/>
      <c r="H350" s="86"/>
      <c r="I350" s="86"/>
      <c r="J350" s="85"/>
      <c r="K350" s="85"/>
      <c r="L350" s="84"/>
    </row>
    <row r="351" spans="1:12" ht="12.95" customHeight="1" x14ac:dyDescent="0.2">
      <c r="A351" s="86"/>
      <c r="B351" s="132"/>
      <c r="C351" s="132"/>
      <c r="D351" s="86"/>
      <c r="E351" s="86"/>
      <c r="F351" s="86"/>
      <c r="G351" s="86"/>
      <c r="H351" s="86"/>
      <c r="I351" s="86"/>
      <c r="J351" s="85"/>
      <c r="K351" s="85"/>
      <c r="L351" s="84"/>
    </row>
    <row r="352" spans="1:12" ht="12.95" customHeight="1" x14ac:dyDescent="0.2">
      <c r="A352" s="86"/>
      <c r="B352" s="132"/>
      <c r="C352" s="132"/>
      <c r="D352" s="86"/>
      <c r="E352" s="86"/>
      <c r="F352" s="86"/>
      <c r="G352" s="86"/>
      <c r="H352" s="86"/>
      <c r="I352" s="86"/>
      <c r="J352" s="85"/>
      <c r="K352" s="85"/>
      <c r="L352" s="84"/>
    </row>
    <row r="353" spans="1:12" ht="12.95" customHeight="1" x14ac:dyDescent="0.2">
      <c r="A353" s="86"/>
      <c r="B353" s="132"/>
      <c r="C353" s="132"/>
      <c r="D353" s="86"/>
      <c r="E353" s="86"/>
      <c r="F353" s="86"/>
      <c r="G353" s="86"/>
      <c r="H353" s="86"/>
      <c r="I353" s="86"/>
      <c r="J353" s="85"/>
      <c r="K353" s="85"/>
      <c r="L353" s="84"/>
    </row>
    <row r="354" spans="1:12" ht="12.95" customHeight="1" x14ac:dyDescent="0.2">
      <c r="A354" s="86"/>
      <c r="B354" s="132"/>
      <c r="C354" s="132"/>
      <c r="D354" s="86"/>
      <c r="E354" s="86"/>
      <c r="F354" s="86"/>
      <c r="G354" s="86"/>
      <c r="H354" s="86"/>
      <c r="I354" s="86"/>
      <c r="J354" s="85"/>
      <c r="K354" s="85"/>
      <c r="L354" s="84"/>
    </row>
    <row r="355" spans="1:12" ht="12.95" customHeight="1" x14ac:dyDescent="0.2">
      <c r="A355" s="86"/>
      <c r="B355" s="132"/>
      <c r="C355" s="132"/>
      <c r="D355" s="86"/>
      <c r="E355" s="86"/>
      <c r="F355" s="86"/>
      <c r="G355" s="86"/>
      <c r="H355" s="86"/>
      <c r="I355" s="86"/>
      <c r="J355" s="85"/>
      <c r="K355" s="85"/>
      <c r="L355" s="84"/>
    </row>
    <row r="356" spans="1:12" ht="12.95" customHeight="1" x14ac:dyDescent="0.2">
      <c r="A356" s="86"/>
      <c r="B356" s="132"/>
      <c r="C356" s="132"/>
      <c r="D356" s="86"/>
      <c r="E356" s="86"/>
      <c r="F356" s="86"/>
      <c r="G356" s="86"/>
      <c r="H356" s="86"/>
      <c r="I356" s="86"/>
      <c r="J356" s="85"/>
      <c r="K356" s="85"/>
      <c r="L356" s="84"/>
    </row>
    <row r="357" spans="1:12" ht="12.95" customHeight="1" x14ac:dyDescent="0.2">
      <c r="A357" s="86"/>
      <c r="B357" s="132"/>
      <c r="C357" s="132"/>
      <c r="D357" s="86"/>
      <c r="E357" s="86"/>
      <c r="F357" s="86"/>
      <c r="G357" s="86"/>
      <c r="H357" s="86"/>
      <c r="I357" s="86"/>
      <c r="J357" s="85"/>
      <c r="K357" s="85"/>
      <c r="L357" s="84"/>
    </row>
    <row r="358" spans="1:12" ht="12.95" customHeight="1" x14ac:dyDescent="0.2">
      <c r="A358" s="86"/>
      <c r="B358" s="132"/>
      <c r="C358" s="132"/>
      <c r="D358" s="86"/>
      <c r="E358" s="86"/>
      <c r="F358" s="86"/>
      <c r="G358" s="86"/>
      <c r="H358" s="86"/>
      <c r="I358" s="86"/>
      <c r="J358" s="85"/>
      <c r="K358" s="85"/>
      <c r="L358" s="84"/>
    </row>
    <row r="359" spans="1:12" ht="12.95" customHeight="1" x14ac:dyDescent="0.2">
      <c r="A359" s="86"/>
      <c r="B359" s="132"/>
      <c r="C359" s="132"/>
      <c r="D359" s="86"/>
      <c r="E359" s="86"/>
      <c r="F359" s="86"/>
      <c r="G359" s="86"/>
      <c r="H359" s="86"/>
      <c r="I359" s="86"/>
      <c r="J359" s="86"/>
    </row>
    <row r="360" spans="1:12" ht="12.95" customHeight="1" x14ac:dyDescent="0.2">
      <c r="A360" s="86"/>
      <c r="B360" s="132"/>
      <c r="C360" s="132"/>
      <c r="D360" s="86"/>
      <c r="E360" s="86"/>
      <c r="F360" s="86"/>
      <c r="G360" s="86"/>
      <c r="H360" s="86"/>
      <c r="I360" s="86"/>
      <c r="J360" s="86"/>
    </row>
    <row r="361" spans="1:12" ht="12.95" customHeight="1" x14ac:dyDescent="0.2">
      <c r="A361" s="86"/>
      <c r="B361" s="132"/>
      <c r="C361" s="132"/>
      <c r="D361" s="86"/>
      <c r="E361" s="86"/>
      <c r="F361" s="86"/>
      <c r="G361" s="86"/>
      <c r="H361" s="86"/>
      <c r="I361" s="86"/>
      <c r="J361" s="86"/>
    </row>
    <row r="362" spans="1:12" ht="12.95" customHeight="1" x14ac:dyDescent="0.2">
      <c r="A362" s="86"/>
      <c r="B362" s="132"/>
      <c r="C362" s="132"/>
      <c r="D362" s="86"/>
      <c r="E362" s="86"/>
      <c r="F362" s="86"/>
      <c r="G362" s="86"/>
      <c r="H362" s="86"/>
      <c r="I362" s="86"/>
      <c r="J362" s="86"/>
    </row>
    <row r="363" spans="1:12" ht="12.95" customHeight="1" x14ac:dyDescent="0.2">
      <c r="A363" s="86"/>
      <c r="B363" s="132"/>
      <c r="C363" s="132"/>
      <c r="D363" s="86"/>
      <c r="E363" s="86"/>
      <c r="F363" s="86"/>
      <c r="G363" s="86"/>
      <c r="H363" s="86"/>
      <c r="I363" s="86"/>
      <c r="J363" s="86"/>
    </row>
    <row r="364" spans="1:12" ht="12.95" customHeight="1" x14ac:dyDescent="0.2">
      <c r="A364" s="86"/>
      <c r="B364" s="132"/>
      <c r="C364" s="132"/>
      <c r="D364" s="86"/>
      <c r="E364" s="86"/>
      <c r="F364" s="86"/>
      <c r="G364" s="86"/>
      <c r="H364" s="86"/>
      <c r="I364" s="86"/>
      <c r="J364" s="86"/>
    </row>
    <row r="365" spans="1:12" ht="12.95" customHeight="1" x14ac:dyDescent="0.2">
      <c r="A365" s="86"/>
      <c r="B365" s="132"/>
      <c r="C365" s="132"/>
      <c r="D365" s="86"/>
      <c r="E365" s="86"/>
      <c r="F365" s="86"/>
      <c r="G365" s="86"/>
      <c r="H365" s="86"/>
      <c r="I365" s="86"/>
      <c r="J365" s="86"/>
    </row>
    <row r="366" spans="1:12" ht="12.95" customHeight="1" x14ac:dyDescent="0.2">
      <c r="A366" s="86"/>
      <c r="B366" s="132"/>
      <c r="C366" s="132"/>
      <c r="D366" s="86"/>
      <c r="E366" s="86"/>
      <c r="F366" s="86"/>
      <c r="G366" s="86"/>
      <c r="H366" s="86"/>
      <c r="I366" s="86"/>
      <c r="J366" s="86"/>
    </row>
    <row r="367" spans="1:12" ht="12.95" customHeight="1" x14ac:dyDescent="0.2">
      <c r="A367" s="86"/>
      <c r="B367" s="132"/>
      <c r="C367" s="132"/>
      <c r="D367" s="86"/>
      <c r="E367" s="86"/>
      <c r="F367" s="86"/>
      <c r="G367" s="86"/>
      <c r="H367" s="86"/>
      <c r="I367" s="86"/>
      <c r="J367" s="86"/>
    </row>
    <row r="368" spans="1:12" ht="12.95" customHeight="1" x14ac:dyDescent="0.2">
      <c r="A368" s="86"/>
      <c r="B368" s="132"/>
      <c r="C368" s="132"/>
      <c r="D368" s="86"/>
      <c r="E368" s="86"/>
      <c r="F368" s="86"/>
      <c r="G368" s="86"/>
      <c r="H368" s="86"/>
      <c r="I368" s="86"/>
      <c r="J368" s="86"/>
    </row>
    <row r="369" spans="1:10" ht="12.95" customHeight="1" x14ac:dyDescent="0.2">
      <c r="A369" s="86"/>
      <c r="B369" s="132"/>
      <c r="C369" s="132"/>
      <c r="D369" s="86"/>
      <c r="E369" s="86"/>
      <c r="F369" s="86"/>
      <c r="G369" s="86"/>
      <c r="H369" s="86"/>
      <c r="I369" s="86"/>
      <c r="J369" s="86"/>
    </row>
    <row r="370" spans="1:10" ht="12.95" customHeight="1" x14ac:dyDescent="0.2">
      <c r="A370" s="86"/>
      <c r="B370" s="132"/>
      <c r="C370" s="132"/>
      <c r="D370" s="86"/>
      <c r="E370" s="86"/>
      <c r="F370" s="86"/>
      <c r="G370" s="86"/>
      <c r="H370" s="86"/>
      <c r="I370" s="86"/>
      <c r="J370" s="86"/>
    </row>
    <row r="371" spans="1:10" ht="12.95" customHeight="1" x14ac:dyDescent="0.2">
      <c r="A371" s="86"/>
      <c r="B371" s="132"/>
      <c r="C371" s="132"/>
      <c r="D371" s="86"/>
      <c r="E371" s="86"/>
      <c r="F371" s="86"/>
      <c r="G371" s="86"/>
      <c r="H371" s="86"/>
      <c r="I371" s="86"/>
      <c r="J371" s="86"/>
    </row>
    <row r="372" spans="1:10" ht="12.95" customHeight="1" x14ac:dyDescent="0.2">
      <c r="A372" s="86"/>
      <c r="B372" s="132"/>
      <c r="C372" s="132"/>
      <c r="D372" s="86"/>
      <c r="E372" s="86"/>
      <c r="F372" s="86"/>
      <c r="G372" s="86"/>
      <c r="H372" s="86"/>
      <c r="I372" s="86"/>
      <c r="J372" s="86"/>
    </row>
    <row r="373" spans="1:10" ht="12.95" customHeight="1" x14ac:dyDescent="0.2">
      <c r="A373" s="86"/>
      <c r="B373" s="132"/>
      <c r="C373" s="132"/>
      <c r="D373" s="86"/>
      <c r="E373" s="86"/>
      <c r="F373" s="86"/>
      <c r="G373" s="86"/>
      <c r="H373" s="86"/>
      <c r="I373" s="86"/>
      <c r="J373" s="86"/>
    </row>
    <row r="374" spans="1:10" ht="12.95" customHeight="1" x14ac:dyDescent="0.2">
      <c r="A374" s="86"/>
      <c r="B374" s="132"/>
      <c r="C374" s="132"/>
      <c r="D374" s="86"/>
      <c r="E374" s="86"/>
      <c r="F374" s="86"/>
      <c r="G374" s="86"/>
      <c r="H374" s="86"/>
      <c r="I374" s="86"/>
      <c r="J374" s="86"/>
    </row>
    <row r="375" spans="1:10" ht="12.95" customHeight="1" x14ac:dyDescent="0.2">
      <c r="A375" s="86"/>
      <c r="B375" s="132"/>
      <c r="C375" s="132"/>
      <c r="D375" s="86"/>
      <c r="E375" s="86"/>
      <c r="F375" s="86"/>
      <c r="G375" s="86"/>
      <c r="H375" s="86"/>
      <c r="I375" s="86"/>
      <c r="J375" s="86"/>
    </row>
    <row r="376" spans="1:10" ht="12.95" customHeight="1" x14ac:dyDescent="0.2">
      <c r="A376" s="86"/>
      <c r="B376" s="132"/>
      <c r="C376" s="132"/>
      <c r="D376" s="86"/>
      <c r="E376" s="86"/>
      <c r="F376" s="86"/>
      <c r="G376" s="86"/>
      <c r="H376" s="86"/>
      <c r="I376" s="86"/>
      <c r="J376" s="86"/>
    </row>
    <row r="377" spans="1:10" ht="12.95" customHeight="1" x14ac:dyDescent="0.2">
      <c r="A377" s="86"/>
      <c r="B377" s="132"/>
      <c r="C377" s="132"/>
      <c r="D377" s="86"/>
      <c r="E377" s="86"/>
      <c r="F377" s="86"/>
      <c r="G377" s="86"/>
      <c r="H377" s="86"/>
      <c r="I377" s="86"/>
      <c r="J377" s="86"/>
    </row>
    <row r="378" spans="1:10" ht="12.95" customHeight="1" x14ac:dyDescent="0.2">
      <c r="A378" s="86"/>
      <c r="B378" s="132"/>
      <c r="C378" s="132"/>
      <c r="D378" s="86"/>
      <c r="E378" s="86"/>
      <c r="F378" s="86"/>
      <c r="G378" s="86"/>
      <c r="H378" s="86"/>
      <c r="I378" s="86"/>
      <c r="J378" s="86"/>
    </row>
    <row r="379" spans="1:10" ht="12.95" customHeight="1" x14ac:dyDescent="0.2">
      <c r="A379" s="86"/>
      <c r="B379" s="132"/>
      <c r="C379" s="132"/>
      <c r="D379" s="86"/>
      <c r="E379" s="86"/>
      <c r="F379" s="86"/>
      <c r="G379" s="86"/>
      <c r="H379" s="86"/>
      <c r="I379" s="86"/>
      <c r="J379" s="86"/>
    </row>
    <row r="380" spans="1:10" ht="12.95" customHeight="1" x14ac:dyDescent="0.2">
      <c r="A380" s="86"/>
      <c r="B380" s="132"/>
      <c r="C380" s="132"/>
      <c r="D380" s="86"/>
      <c r="E380" s="86"/>
      <c r="F380" s="86"/>
      <c r="G380" s="86"/>
      <c r="H380" s="86"/>
      <c r="I380" s="86"/>
      <c r="J380" s="86"/>
    </row>
    <row r="381" spans="1:10" ht="12.95" customHeight="1" x14ac:dyDescent="0.2">
      <c r="A381" s="86"/>
      <c r="B381" s="132"/>
      <c r="C381" s="132"/>
      <c r="D381" s="86"/>
      <c r="E381" s="86"/>
      <c r="F381" s="86"/>
      <c r="G381" s="86"/>
      <c r="H381" s="86"/>
      <c r="I381" s="86"/>
      <c r="J381" s="86"/>
    </row>
    <row r="382" spans="1:10" ht="12.95" customHeight="1" x14ac:dyDescent="0.2">
      <c r="A382" s="86"/>
      <c r="B382" s="132"/>
      <c r="C382" s="132"/>
      <c r="D382" s="86"/>
      <c r="E382" s="86"/>
      <c r="F382" s="86"/>
      <c r="G382" s="86"/>
      <c r="H382" s="86"/>
      <c r="I382" s="86"/>
      <c r="J382" s="86"/>
    </row>
    <row r="383" spans="1:10" ht="12.95" customHeight="1" x14ac:dyDescent="0.2">
      <c r="A383" s="86"/>
      <c r="B383" s="132"/>
      <c r="C383" s="132"/>
      <c r="D383" s="86"/>
      <c r="E383" s="86"/>
      <c r="F383" s="86"/>
      <c r="G383" s="86"/>
      <c r="H383" s="86"/>
      <c r="I383" s="86"/>
      <c r="J383" s="86"/>
    </row>
    <row r="384" spans="1:10" ht="12.95" customHeight="1" x14ac:dyDescent="0.2">
      <c r="A384" s="86"/>
      <c r="B384" s="132"/>
      <c r="C384" s="132"/>
      <c r="D384" s="86"/>
      <c r="E384" s="86"/>
      <c r="F384" s="86"/>
      <c r="G384" s="86"/>
      <c r="H384" s="86"/>
      <c r="I384" s="86"/>
      <c r="J384" s="86"/>
    </row>
    <row r="385" spans="1:10" ht="12.95" customHeight="1" x14ac:dyDescent="0.2">
      <c r="A385" s="86"/>
      <c r="B385" s="132"/>
      <c r="C385" s="132"/>
      <c r="D385" s="86"/>
      <c r="E385" s="86"/>
      <c r="F385" s="86"/>
      <c r="G385" s="86"/>
      <c r="H385" s="86"/>
      <c r="I385" s="86"/>
      <c r="J385" s="86"/>
    </row>
    <row r="386" spans="1:10" ht="12.95" customHeight="1" x14ac:dyDescent="0.2">
      <c r="A386" s="86"/>
      <c r="B386" s="132"/>
      <c r="C386" s="132"/>
      <c r="D386" s="86"/>
      <c r="E386" s="86"/>
      <c r="F386" s="86"/>
      <c r="G386" s="86"/>
      <c r="H386" s="86"/>
      <c r="I386" s="86"/>
      <c r="J386" s="86"/>
    </row>
    <row r="387" spans="1:10" ht="12.95" customHeight="1" x14ac:dyDescent="0.2">
      <c r="A387" s="86"/>
      <c r="B387" s="132"/>
      <c r="C387" s="132"/>
      <c r="D387" s="86"/>
      <c r="E387" s="86"/>
      <c r="F387" s="86"/>
      <c r="G387" s="86"/>
      <c r="H387" s="86"/>
      <c r="I387" s="86"/>
      <c r="J387" s="86"/>
    </row>
    <row r="388" spans="1:10" ht="12.95" customHeight="1" x14ac:dyDescent="0.2">
      <c r="A388" s="86"/>
      <c r="B388" s="132"/>
      <c r="C388" s="132"/>
      <c r="D388" s="86"/>
      <c r="E388" s="86"/>
      <c r="F388" s="86"/>
      <c r="G388" s="86"/>
      <c r="H388" s="86"/>
      <c r="I388" s="86"/>
      <c r="J388" s="86"/>
    </row>
    <row r="389" spans="1:10" ht="12.95" customHeight="1" x14ac:dyDescent="0.2">
      <c r="A389" s="86"/>
      <c r="B389" s="132"/>
      <c r="C389" s="132"/>
      <c r="D389" s="86"/>
      <c r="E389" s="86"/>
      <c r="F389" s="86"/>
      <c r="G389" s="86"/>
      <c r="H389" s="86"/>
      <c r="I389" s="86"/>
      <c r="J389" s="86"/>
    </row>
    <row r="390" spans="1:10" ht="12.95" customHeight="1" x14ac:dyDescent="0.2">
      <c r="A390" s="86"/>
      <c r="B390" s="132"/>
      <c r="C390" s="132"/>
      <c r="D390" s="86"/>
      <c r="E390" s="86"/>
      <c r="F390" s="86"/>
      <c r="G390" s="86"/>
      <c r="H390" s="86"/>
      <c r="I390" s="86"/>
      <c r="J390" s="86"/>
    </row>
    <row r="391" spans="1:10" ht="12.95" customHeight="1" x14ac:dyDescent="0.2">
      <c r="A391" s="86"/>
      <c r="B391" s="132"/>
      <c r="C391" s="132"/>
      <c r="D391" s="86"/>
      <c r="E391" s="86"/>
      <c r="F391" s="86"/>
      <c r="G391" s="86"/>
      <c r="H391" s="86"/>
      <c r="I391" s="86"/>
      <c r="J391" s="86"/>
    </row>
    <row r="392" spans="1:10" ht="12.95" customHeight="1" x14ac:dyDescent="0.2">
      <c r="A392" s="86"/>
      <c r="B392" s="132"/>
      <c r="C392" s="132"/>
      <c r="D392" s="86"/>
      <c r="E392" s="86"/>
      <c r="F392" s="86"/>
      <c r="G392" s="86"/>
      <c r="H392" s="86"/>
      <c r="I392" s="86"/>
      <c r="J392" s="86"/>
    </row>
    <row r="393" spans="1:10" ht="12.95" customHeight="1" x14ac:dyDescent="0.2">
      <c r="A393" s="86"/>
      <c r="B393" s="132"/>
      <c r="C393" s="132"/>
      <c r="D393" s="86"/>
      <c r="E393" s="86"/>
      <c r="F393" s="86"/>
      <c r="G393" s="86"/>
      <c r="H393" s="86"/>
      <c r="I393" s="86"/>
      <c r="J393" s="86"/>
    </row>
    <row r="394" spans="1:10" ht="12.95" customHeight="1" x14ac:dyDescent="0.2">
      <c r="A394" s="86"/>
      <c r="B394" s="132"/>
      <c r="C394" s="132"/>
      <c r="D394" s="86"/>
      <c r="E394" s="86"/>
      <c r="F394" s="86"/>
      <c r="G394" s="86"/>
      <c r="H394" s="86"/>
      <c r="I394" s="86"/>
      <c r="J394" s="86"/>
    </row>
    <row r="395" spans="1:10" ht="12.95" customHeight="1" x14ac:dyDescent="0.2">
      <c r="A395" s="86"/>
      <c r="B395" s="132"/>
      <c r="C395" s="132"/>
      <c r="D395" s="86"/>
      <c r="E395" s="86"/>
      <c r="F395" s="86"/>
      <c r="G395" s="86"/>
      <c r="H395" s="86"/>
      <c r="I395" s="86"/>
      <c r="J395" s="86"/>
    </row>
    <row r="396" spans="1:10" ht="12.95" customHeight="1" x14ac:dyDescent="0.2">
      <c r="A396" s="86"/>
      <c r="B396" s="132"/>
      <c r="C396" s="132"/>
      <c r="D396" s="86"/>
      <c r="E396" s="86"/>
      <c r="F396" s="86"/>
      <c r="G396" s="86"/>
      <c r="H396" s="86"/>
      <c r="I396" s="86"/>
      <c r="J396" s="86"/>
    </row>
    <row r="397" spans="1:10" ht="12.95" customHeight="1" x14ac:dyDescent="0.2">
      <c r="A397" s="86"/>
      <c r="B397" s="132"/>
      <c r="C397" s="132"/>
      <c r="D397" s="86"/>
      <c r="E397" s="86"/>
      <c r="F397" s="86"/>
      <c r="G397" s="86"/>
      <c r="H397" s="86"/>
      <c r="I397" s="86"/>
      <c r="J397" s="86"/>
    </row>
    <row r="398" spans="1:10" ht="12.95" customHeight="1" x14ac:dyDescent="0.2">
      <c r="A398" s="86"/>
      <c r="B398" s="132"/>
      <c r="C398" s="132"/>
      <c r="D398" s="86"/>
      <c r="E398" s="86"/>
      <c r="F398" s="86"/>
      <c r="G398" s="86"/>
      <c r="H398" s="86"/>
      <c r="I398" s="86"/>
      <c r="J398" s="86"/>
    </row>
    <row r="399" spans="1:10" ht="12.95" customHeight="1" x14ac:dyDescent="0.2">
      <c r="A399" s="86"/>
      <c r="B399" s="132"/>
      <c r="C399" s="132"/>
      <c r="D399" s="86"/>
      <c r="E399" s="86"/>
      <c r="F399" s="86"/>
      <c r="G399" s="86"/>
      <c r="H399" s="86"/>
      <c r="I399" s="86"/>
      <c r="J399" s="86"/>
    </row>
    <row r="400" spans="1:10" ht="12.95" customHeight="1" x14ac:dyDescent="0.2">
      <c r="A400" s="86"/>
      <c r="B400" s="132"/>
      <c r="C400" s="132"/>
      <c r="D400" s="86"/>
      <c r="E400" s="86"/>
      <c r="F400" s="86"/>
      <c r="G400" s="86"/>
      <c r="H400" s="86"/>
      <c r="I400" s="86"/>
      <c r="J400" s="86"/>
    </row>
    <row r="401" spans="1:10" ht="12.95" customHeight="1" x14ac:dyDescent="0.2">
      <c r="A401" s="86"/>
      <c r="B401" s="132"/>
      <c r="C401" s="132"/>
      <c r="D401" s="86"/>
      <c r="E401" s="86"/>
      <c r="F401" s="86"/>
      <c r="G401" s="86"/>
      <c r="H401" s="86"/>
      <c r="I401" s="86"/>
      <c r="J401" s="86"/>
    </row>
    <row r="402" spans="1:10" ht="12.95" customHeight="1" x14ac:dyDescent="0.2">
      <c r="A402" s="86"/>
      <c r="B402" s="132"/>
      <c r="C402" s="132"/>
      <c r="D402" s="86"/>
      <c r="E402" s="86"/>
      <c r="F402" s="86"/>
      <c r="G402" s="86"/>
      <c r="H402" s="86"/>
      <c r="I402" s="86"/>
      <c r="J402" s="86"/>
    </row>
    <row r="403" spans="1:10" ht="12.95" customHeight="1" x14ac:dyDescent="0.2">
      <c r="A403" s="86"/>
      <c r="B403" s="132"/>
      <c r="C403" s="132"/>
      <c r="D403" s="86"/>
      <c r="E403" s="86"/>
      <c r="F403" s="86"/>
      <c r="G403" s="86"/>
      <c r="H403" s="86"/>
      <c r="I403" s="86"/>
      <c r="J403" s="86"/>
    </row>
    <row r="404" spans="1:10" ht="12.95" customHeight="1" x14ac:dyDescent="0.2">
      <c r="A404" s="86"/>
      <c r="B404" s="132"/>
      <c r="C404" s="132"/>
      <c r="D404" s="86"/>
      <c r="E404" s="86"/>
      <c r="F404" s="86"/>
      <c r="G404" s="86"/>
      <c r="H404" s="86"/>
      <c r="I404" s="86"/>
      <c r="J404" s="86"/>
    </row>
    <row r="405" spans="1:10" ht="12.95" customHeight="1" x14ac:dyDescent="0.2">
      <c r="A405" s="86"/>
      <c r="B405" s="132"/>
      <c r="C405" s="132"/>
      <c r="D405" s="86"/>
      <c r="E405" s="86"/>
      <c r="F405" s="86"/>
      <c r="G405" s="86"/>
      <c r="H405" s="86"/>
      <c r="I405" s="86"/>
      <c r="J405" s="86"/>
    </row>
    <row r="406" spans="1:10" ht="12.95" customHeight="1" x14ac:dyDescent="0.2">
      <c r="A406" s="86"/>
      <c r="B406" s="132"/>
      <c r="C406" s="132"/>
      <c r="D406" s="86"/>
      <c r="E406" s="86"/>
      <c r="F406" s="86"/>
      <c r="G406" s="86"/>
      <c r="H406" s="86"/>
      <c r="I406" s="86"/>
      <c r="J406" s="86"/>
    </row>
    <row r="407" spans="1:10" ht="12.95" customHeight="1" x14ac:dyDescent="0.2">
      <c r="A407" s="86"/>
      <c r="B407" s="132"/>
      <c r="C407" s="132"/>
      <c r="D407" s="86"/>
      <c r="E407" s="86"/>
      <c r="F407" s="86"/>
      <c r="G407" s="86"/>
      <c r="H407" s="86"/>
      <c r="I407" s="86"/>
      <c r="J407" s="86"/>
    </row>
    <row r="408" spans="1:10" ht="12.95" customHeight="1" x14ac:dyDescent="0.2">
      <c r="A408" s="86"/>
      <c r="B408" s="132"/>
      <c r="C408" s="132"/>
      <c r="D408" s="86"/>
      <c r="E408" s="86"/>
      <c r="F408" s="86"/>
      <c r="G408" s="86"/>
      <c r="H408" s="86"/>
      <c r="I408" s="86"/>
      <c r="J408" s="86"/>
    </row>
    <row r="409" spans="1:10" ht="12.95" customHeight="1" x14ac:dyDescent="0.2">
      <c r="A409" s="86"/>
      <c r="B409" s="132"/>
      <c r="C409" s="132"/>
      <c r="D409" s="86"/>
      <c r="E409" s="86"/>
      <c r="F409" s="86"/>
      <c r="G409" s="86"/>
      <c r="H409" s="86"/>
      <c r="I409" s="86"/>
      <c r="J409" s="86"/>
    </row>
    <row r="410" spans="1:10" ht="12.95" customHeight="1" x14ac:dyDescent="0.2">
      <c r="A410" s="86"/>
      <c r="B410" s="132"/>
      <c r="C410" s="132"/>
      <c r="D410" s="86"/>
      <c r="E410" s="86"/>
      <c r="F410" s="86"/>
      <c r="G410" s="86"/>
      <c r="H410" s="86"/>
      <c r="I410" s="86"/>
      <c r="J410" s="86"/>
    </row>
    <row r="411" spans="1:10" ht="12.95" customHeight="1" x14ac:dyDescent="0.2">
      <c r="A411" s="86"/>
      <c r="B411" s="132"/>
      <c r="C411" s="132"/>
      <c r="D411" s="86"/>
      <c r="E411" s="86"/>
      <c r="F411" s="86"/>
      <c r="G411" s="86"/>
      <c r="H411" s="86"/>
      <c r="I411" s="86"/>
      <c r="J411" s="86"/>
    </row>
    <row r="412" spans="1:10" ht="12.95" customHeight="1" x14ac:dyDescent="0.2">
      <c r="A412" s="86"/>
      <c r="B412" s="132"/>
      <c r="C412" s="132"/>
      <c r="D412" s="86"/>
      <c r="E412" s="86"/>
      <c r="F412" s="86"/>
      <c r="G412" s="86"/>
      <c r="H412" s="86"/>
      <c r="I412" s="86"/>
      <c r="J412" s="86"/>
    </row>
    <row r="413" spans="1:10" ht="12.95" customHeight="1" x14ac:dyDescent="0.2">
      <c r="A413" s="86"/>
      <c r="B413" s="132"/>
      <c r="C413" s="132"/>
      <c r="D413" s="86"/>
      <c r="E413" s="86"/>
      <c r="F413" s="86"/>
      <c r="G413" s="86"/>
      <c r="H413" s="86"/>
      <c r="I413" s="86"/>
      <c r="J413" s="86"/>
    </row>
    <row r="414" spans="1:10" ht="12.95" customHeight="1" x14ac:dyDescent="0.2">
      <c r="A414" s="86"/>
      <c r="B414" s="132"/>
      <c r="C414" s="132"/>
      <c r="D414" s="86"/>
      <c r="E414" s="86"/>
      <c r="F414" s="86"/>
      <c r="G414" s="86"/>
      <c r="H414" s="86"/>
      <c r="I414" s="86"/>
      <c r="J414" s="86"/>
    </row>
    <row r="415" spans="1:10" ht="12.95" customHeight="1" x14ac:dyDescent="0.2">
      <c r="A415" s="86"/>
      <c r="B415" s="132"/>
      <c r="C415" s="132"/>
      <c r="D415" s="86"/>
      <c r="E415" s="86"/>
      <c r="F415" s="86"/>
      <c r="G415" s="86"/>
      <c r="H415" s="86"/>
      <c r="I415" s="86"/>
      <c r="J415" s="86"/>
    </row>
    <row r="416" spans="1:10" ht="12.95" customHeight="1" x14ac:dyDescent="0.2">
      <c r="A416" s="86"/>
      <c r="B416" s="132"/>
      <c r="C416" s="132"/>
      <c r="D416" s="86"/>
      <c r="E416" s="86"/>
      <c r="F416" s="86"/>
      <c r="G416" s="86"/>
      <c r="H416" s="86"/>
      <c r="I416" s="86"/>
      <c r="J416" s="86"/>
    </row>
    <row r="417" spans="1:10" ht="12.95" customHeight="1" x14ac:dyDescent="0.2">
      <c r="A417" s="86"/>
      <c r="B417" s="132"/>
      <c r="C417" s="132"/>
      <c r="D417" s="86"/>
      <c r="E417" s="86"/>
      <c r="F417" s="86"/>
      <c r="G417" s="86"/>
      <c r="H417" s="86"/>
      <c r="I417" s="86"/>
      <c r="J417" s="86"/>
    </row>
    <row r="418" spans="1:10" ht="12.95" customHeight="1" x14ac:dyDescent="0.2">
      <c r="A418" s="86"/>
      <c r="B418" s="132"/>
      <c r="C418" s="132"/>
      <c r="D418" s="86"/>
      <c r="E418" s="86"/>
      <c r="F418" s="86"/>
      <c r="G418" s="86"/>
      <c r="H418" s="86"/>
      <c r="I418" s="86"/>
      <c r="J418" s="86"/>
    </row>
    <row r="419" spans="1:10" ht="12.95" customHeight="1" x14ac:dyDescent="0.2">
      <c r="A419" s="86"/>
      <c r="B419" s="132"/>
      <c r="C419" s="132"/>
      <c r="D419" s="86"/>
      <c r="E419" s="86"/>
      <c r="F419" s="86"/>
      <c r="G419" s="86"/>
      <c r="H419" s="86"/>
      <c r="I419" s="86"/>
      <c r="J419" s="86"/>
    </row>
    <row r="420" spans="1:10" ht="12.95" customHeight="1" x14ac:dyDescent="0.2">
      <c r="A420" s="86"/>
      <c r="B420" s="132"/>
      <c r="C420" s="132"/>
      <c r="D420" s="86"/>
      <c r="E420" s="86"/>
      <c r="F420" s="86"/>
      <c r="G420" s="86"/>
      <c r="H420" s="86"/>
      <c r="I420" s="86"/>
      <c r="J420" s="86"/>
    </row>
    <row r="421" spans="1:10" ht="12.95" customHeight="1" x14ac:dyDescent="0.2">
      <c r="A421" s="86"/>
      <c r="B421" s="132"/>
      <c r="C421" s="132"/>
      <c r="D421" s="86"/>
      <c r="E421" s="86"/>
      <c r="F421" s="86"/>
      <c r="G421" s="86"/>
      <c r="H421" s="86"/>
      <c r="I421" s="86"/>
      <c r="J421" s="86"/>
    </row>
    <row r="422" spans="1:10" ht="12.95" customHeight="1" x14ac:dyDescent="0.2">
      <c r="A422" s="86"/>
      <c r="B422" s="132"/>
      <c r="C422" s="132"/>
      <c r="D422" s="86"/>
      <c r="E422" s="86"/>
      <c r="F422" s="86"/>
      <c r="G422" s="86"/>
      <c r="H422" s="86"/>
      <c r="I422" s="86"/>
      <c r="J422" s="86"/>
    </row>
    <row r="423" spans="1:10" ht="12.95" customHeight="1" x14ac:dyDescent="0.2">
      <c r="A423" s="86"/>
      <c r="B423" s="132"/>
      <c r="C423" s="132"/>
      <c r="D423" s="86"/>
      <c r="E423" s="86"/>
      <c r="F423" s="86"/>
      <c r="G423" s="86"/>
      <c r="H423" s="86"/>
      <c r="I423" s="86"/>
      <c r="J423" s="86"/>
    </row>
    <row r="424" spans="1:10" ht="12.95" customHeight="1" x14ac:dyDescent="0.2">
      <c r="A424" s="86"/>
      <c r="B424" s="132"/>
      <c r="C424" s="132"/>
      <c r="D424" s="86"/>
      <c r="E424" s="86"/>
      <c r="F424" s="86"/>
      <c r="G424" s="86"/>
      <c r="H424" s="86"/>
      <c r="I424" s="86"/>
      <c r="J424" s="86"/>
    </row>
    <row r="425" spans="1:10" ht="12.95" customHeight="1" x14ac:dyDescent="0.2">
      <c r="A425" s="86"/>
      <c r="B425" s="132"/>
      <c r="C425" s="132"/>
      <c r="D425" s="86"/>
      <c r="E425" s="86"/>
      <c r="F425" s="86"/>
      <c r="G425" s="86"/>
      <c r="H425" s="86"/>
      <c r="I425" s="86"/>
      <c r="J425" s="86"/>
    </row>
    <row r="426" spans="1:10" ht="12.95" customHeight="1" x14ac:dyDescent="0.2">
      <c r="A426" s="86"/>
      <c r="B426" s="132"/>
      <c r="C426" s="132"/>
      <c r="D426" s="86"/>
      <c r="E426" s="86"/>
      <c r="F426" s="86"/>
      <c r="G426" s="86"/>
      <c r="H426" s="86"/>
      <c r="I426" s="86"/>
      <c r="J426" s="86"/>
    </row>
    <row r="427" spans="1:10" ht="12.95" customHeight="1" x14ac:dyDescent="0.2">
      <c r="A427" s="86"/>
      <c r="B427" s="132"/>
      <c r="C427" s="132"/>
      <c r="D427" s="86"/>
      <c r="E427" s="86"/>
      <c r="F427" s="86"/>
      <c r="G427" s="86"/>
      <c r="H427" s="86"/>
      <c r="I427" s="86"/>
      <c r="J427" s="86"/>
    </row>
    <row r="428" spans="1:10" ht="12.95" customHeight="1" x14ac:dyDescent="0.2">
      <c r="A428" s="86"/>
      <c r="B428" s="132"/>
      <c r="C428" s="132"/>
      <c r="D428" s="86"/>
      <c r="E428" s="86"/>
      <c r="F428" s="86"/>
      <c r="G428" s="86"/>
      <c r="H428" s="86"/>
      <c r="I428" s="86"/>
      <c r="J428" s="86"/>
    </row>
    <row r="429" spans="1:10" ht="12.95" customHeight="1" x14ac:dyDescent="0.2">
      <c r="A429" s="86"/>
      <c r="B429" s="132"/>
      <c r="C429" s="132"/>
      <c r="D429" s="86"/>
      <c r="E429" s="86"/>
      <c r="F429" s="86"/>
      <c r="G429" s="86"/>
      <c r="H429" s="86"/>
      <c r="I429" s="86"/>
      <c r="J429" s="86"/>
    </row>
    <row r="430" spans="1:10" ht="12.95" customHeight="1" x14ac:dyDescent="0.2">
      <c r="A430" s="86"/>
      <c r="B430" s="132"/>
      <c r="C430" s="132"/>
      <c r="D430" s="86"/>
      <c r="E430" s="86"/>
      <c r="F430" s="86"/>
      <c r="G430" s="86"/>
      <c r="H430" s="86"/>
      <c r="I430" s="86"/>
      <c r="J430" s="86"/>
    </row>
    <row r="431" spans="1:10" ht="12.95" customHeight="1" x14ac:dyDescent="0.2">
      <c r="A431" s="86"/>
      <c r="B431" s="132"/>
      <c r="C431" s="132"/>
      <c r="D431" s="86"/>
      <c r="E431" s="86"/>
      <c r="F431" s="86"/>
      <c r="G431" s="86"/>
      <c r="H431" s="86"/>
      <c r="I431" s="86"/>
      <c r="J431" s="86"/>
    </row>
    <row r="432" spans="1:10" ht="12.95" customHeight="1" x14ac:dyDescent="0.2">
      <c r="A432" s="86"/>
      <c r="B432" s="132"/>
      <c r="C432" s="132"/>
      <c r="D432" s="86"/>
      <c r="E432" s="86"/>
      <c r="F432" s="86"/>
      <c r="G432" s="86"/>
      <c r="H432" s="86"/>
      <c r="I432" s="86"/>
      <c r="J432" s="86"/>
    </row>
    <row r="433" spans="1:10" ht="12.95" customHeight="1" x14ac:dyDescent="0.2">
      <c r="A433" s="86"/>
      <c r="B433" s="132"/>
      <c r="C433" s="132"/>
      <c r="D433" s="86"/>
      <c r="E433" s="86"/>
      <c r="F433" s="86"/>
      <c r="G433" s="86"/>
      <c r="H433" s="86"/>
      <c r="I433" s="86"/>
      <c r="J433" s="86"/>
    </row>
    <row r="434" spans="1:10" ht="12.95" customHeight="1" x14ac:dyDescent="0.2">
      <c r="A434" s="86"/>
      <c r="B434" s="132"/>
      <c r="C434" s="132"/>
      <c r="D434" s="86"/>
      <c r="E434" s="86"/>
      <c r="F434" s="86"/>
      <c r="G434" s="86"/>
      <c r="H434" s="86"/>
      <c r="I434" s="86"/>
      <c r="J434" s="86"/>
    </row>
    <row r="435" spans="1:10" ht="12.95" customHeight="1" x14ac:dyDescent="0.2">
      <c r="A435" s="86"/>
      <c r="B435" s="132"/>
      <c r="C435" s="132"/>
      <c r="D435" s="86"/>
      <c r="E435" s="86"/>
      <c r="F435" s="86"/>
      <c r="G435" s="86"/>
      <c r="H435" s="86"/>
      <c r="I435" s="86"/>
      <c r="J435" s="86"/>
    </row>
    <row r="436" spans="1:10" ht="12.95" customHeight="1" x14ac:dyDescent="0.2">
      <c r="A436" s="86"/>
      <c r="B436" s="132"/>
      <c r="C436" s="132"/>
      <c r="D436" s="86"/>
      <c r="E436" s="86"/>
      <c r="F436" s="86"/>
      <c r="G436" s="86"/>
      <c r="H436" s="86"/>
      <c r="I436" s="86"/>
      <c r="J436" s="86"/>
    </row>
    <row r="437" spans="1:10" ht="12.95" customHeight="1" x14ac:dyDescent="0.2">
      <c r="A437" s="86"/>
      <c r="B437" s="132"/>
      <c r="C437" s="132"/>
      <c r="D437" s="86"/>
      <c r="E437" s="86"/>
      <c r="F437" s="86"/>
      <c r="G437" s="86"/>
      <c r="H437" s="86"/>
      <c r="I437" s="86"/>
      <c r="J437" s="86"/>
    </row>
    <row r="438" spans="1:10" ht="12.95" customHeight="1" x14ac:dyDescent="0.2">
      <c r="A438" s="86"/>
      <c r="B438" s="132"/>
      <c r="C438" s="132"/>
      <c r="D438" s="86"/>
      <c r="E438" s="86"/>
      <c r="F438" s="86"/>
      <c r="G438" s="86"/>
      <c r="H438" s="86"/>
      <c r="I438" s="86"/>
      <c r="J438" s="86"/>
    </row>
    <row r="439" spans="1:10" ht="12.95" customHeight="1" x14ac:dyDescent="0.2">
      <c r="A439" s="86"/>
      <c r="B439" s="132"/>
      <c r="C439" s="132"/>
      <c r="D439" s="86"/>
      <c r="E439" s="86"/>
      <c r="F439" s="86"/>
      <c r="G439" s="86"/>
      <c r="H439" s="86"/>
      <c r="I439" s="86"/>
      <c r="J439" s="86"/>
    </row>
    <row r="440" spans="1:10" ht="12.95" customHeight="1" x14ac:dyDescent="0.2">
      <c r="A440" s="86"/>
      <c r="B440" s="132"/>
      <c r="C440" s="132"/>
      <c r="D440" s="86"/>
      <c r="E440" s="86"/>
      <c r="F440" s="86"/>
      <c r="G440" s="86"/>
      <c r="H440" s="86"/>
      <c r="I440" s="86"/>
      <c r="J440" s="86"/>
    </row>
    <row r="441" spans="1:10" ht="12.95" customHeight="1" x14ac:dyDescent="0.2">
      <c r="A441" s="86"/>
      <c r="B441" s="132"/>
      <c r="C441" s="132"/>
      <c r="D441" s="86"/>
      <c r="E441" s="86"/>
      <c r="F441" s="86"/>
      <c r="G441" s="86"/>
      <c r="H441" s="86"/>
      <c r="I441" s="86"/>
      <c r="J441" s="86"/>
    </row>
    <row r="442" spans="1:10" ht="12.95" customHeight="1" x14ac:dyDescent="0.2">
      <c r="A442" s="86"/>
      <c r="B442" s="132"/>
      <c r="C442" s="132"/>
      <c r="D442" s="86"/>
      <c r="E442" s="86"/>
      <c r="F442" s="86"/>
      <c r="G442" s="86"/>
      <c r="H442" s="86"/>
      <c r="I442" s="86"/>
      <c r="J442" s="86"/>
    </row>
    <row r="443" spans="1:10" ht="12.95" customHeight="1" x14ac:dyDescent="0.2">
      <c r="A443" s="86"/>
      <c r="B443" s="132"/>
      <c r="C443" s="132"/>
      <c r="D443" s="86"/>
      <c r="E443" s="86"/>
      <c r="F443" s="86"/>
      <c r="G443" s="86"/>
      <c r="H443" s="86"/>
      <c r="I443" s="86"/>
      <c r="J443" s="86"/>
    </row>
    <row r="444" spans="1:10" ht="12.95" customHeight="1" x14ac:dyDescent="0.2">
      <c r="A444" s="86"/>
      <c r="B444" s="132"/>
      <c r="C444" s="132"/>
      <c r="D444" s="86"/>
      <c r="E444" s="86"/>
      <c r="F444" s="86"/>
      <c r="G444" s="86"/>
      <c r="H444" s="86"/>
      <c r="I444" s="86"/>
      <c r="J444" s="86"/>
    </row>
    <row r="445" spans="1:10" ht="12.95" customHeight="1" x14ac:dyDescent="0.2">
      <c r="A445" s="86"/>
      <c r="B445" s="132"/>
      <c r="C445" s="132"/>
      <c r="D445" s="86"/>
      <c r="E445" s="86"/>
      <c r="F445" s="86"/>
      <c r="G445" s="86"/>
      <c r="H445" s="86"/>
      <c r="I445" s="86"/>
      <c r="J445" s="86"/>
    </row>
    <row r="446" spans="1:10" ht="12.95" customHeight="1" x14ac:dyDescent="0.2">
      <c r="A446" s="86"/>
      <c r="B446" s="132"/>
      <c r="C446" s="132"/>
      <c r="D446" s="86"/>
      <c r="E446" s="86"/>
      <c r="F446" s="86"/>
      <c r="G446" s="86"/>
      <c r="H446" s="86"/>
      <c r="I446" s="86"/>
      <c r="J446" s="86"/>
    </row>
    <row r="447" spans="1:10" ht="12.95" customHeight="1" x14ac:dyDescent="0.2">
      <c r="A447" s="86"/>
      <c r="B447" s="132"/>
      <c r="C447" s="132"/>
      <c r="D447" s="86"/>
      <c r="E447" s="86"/>
      <c r="F447" s="86"/>
      <c r="G447" s="86"/>
      <c r="H447" s="86"/>
      <c r="I447" s="86"/>
      <c r="J447" s="86"/>
    </row>
    <row r="448" spans="1:10" ht="12.95" customHeight="1" x14ac:dyDescent="0.2">
      <c r="A448" s="86"/>
      <c r="B448" s="132"/>
      <c r="C448" s="132"/>
      <c r="D448" s="86"/>
      <c r="E448" s="86"/>
      <c r="F448" s="86"/>
      <c r="G448" s="86"/>
      <c r="H448" s="86"/>
      <c r="I448" s="86"/>
      <c r="J448" s="86"/>
    </row>
    <row r="449" spans="1:10" ht="12.95" customHeight="1" x14ac:dyDescent="0.2">
      <c r="A449" s="86"/>
      <c r="B449" s="132"/>
      <c r="C449" s="132"/>
      <c r="D449" s="86"/>
      <c r="E449" s="86"/>
      <c r="F449" s="86"/>
      <c r="G449" s="86"/>
      <c r="H449" s="86"/>
      <c r="I449" s="86"/>
      <c r="J449" s="86"/>
    </row>
    <row r="450" spans="1:10" ht="12.95" customHeight="1" x14ac:dyDescent="0.2">
      <c r="A450" s="86"/>
      <c r="B450" s="132"/>
      <c r="C450" s="132"/>
      <c r="D450" s="86"/>
      <c r="E450" s="86"/>
      <c r="F450" s="86"/>
      <c r="G450" s="86"/>
      <c r="H450" s="86"/>
      <c r="I450" s="86"/>
      <c r="J450" s="86"/>
    </row>
    <row r="451" spans="1:10" ht="12.95" customHeight="1" x14ac:dyDescent="0.2">
      <c r="A451" s="86"/>
      <c r="B451" s="132"/>
      <c r="C451" s="132"/>
      <c r="D451" s="86"/>
      <c r="E451" s="86"/>
      <c r="F451" s="86"/>
      <c r="G451" s="86"/>
      <c r="H451" s="86"/>
      <c r="I451" s="86"/>
      <c r="J451" s="86"/>
    </row>
    <row r="452" spans="1:10" ht="12.95" customHeight="1" x14ac:dyDescent="0.2">
      <c r="A452" s="86"/>
      <c r="B452" s="132"/>
      <c r="C452" s="132"/>
      <c r="D452" s="86"/>
      <c r="E452" s="86"/>
      <c r="F452" s="86"/>
      <c r="G452" s="86"/>
      <c r="H452" s="86"/>
      <c r="I452" s="86"/>
      <c r="J452" s="86"/>
    </row>
    <row r="453" spans="1:10" ht="12.95" customHeight="1" x14ac:dyDescent="0.2">
      <c r="A453" s="86"/>
      <c r="B453" s="132"/>
      <c r="C453" s="132"/>
      <c r="D453" s="86"/>
      <c r="E453" s="86"/>
      <c r="F453" s="86"/>
      <c r="G453" s="86"/>
      <c r="H453" s="86"/>
      <c r="I453" s="86"/>
      <c r="J453" s="86"/>
    </row>
    <row r="454" spans="1:10" ht="12.95" customHeight="1" x14ac:dyDescent="0.2">
      <c r="A454" s="86"/>
      <c r="B454" s="132"/>
      <c r="C454" s="132"/>
      <c r="D454" s="86"/>
      <c r="E454" s="86"/>
      <c r="F454" s="86"/>
      <c r="G454" s="86"/>
      <c r="H454" s="86"/>
      <c r="I454" s="86"/>
      <c r="J454" s="86"/>
    </row>
    <row r="455" spans="1:10" ht="12.95" customHeight="1" x14ac:dyDescent="0.2">
      <c r="A455" s="86"/>
      <c r="B455" s="132"/>
      <c r="C455" s="132"/>
      <c r="D455" s="86"/>
      <c r="E455" s="86"/>
      <c r="F455" s="86"/>
      <c r="G455" s="86"/>
      <c r="H455" s="86"/>
      <c r="I455" s="86"/>
      <c r="J455" s="86"/>
    </row>
    <row r="456" spans="1:10" ht="12.95" customHeight="1" x14ac:dyDescent="0.2">
      <c r="A456" s="86"/>
      <c r="B456" s="132"/>
      <c r="C456" s="132"/>
      <c r="D456" s="86"/>
      <c r="E456" s="86"/>
      <c r="F456" s="86"/>
      <c r="G456" s="86"/>
      <c r="H456" s="86"/>
      <c r="I456" s="86"/>
      <c r="J456" s="86"/>
    </row>
    <row r="457" spans="1:10" ht="12.95" customHeight="1" x14ac:dyDescent="0.2">
      <c r="A457" s="86"/>
      <c r="B457" s="132"/>
      <c r="C457" s="132"/>
      <c r="D457" s="86"/>
      <c r="E457" s="86"/>
      <c r="F457" s="86"/>
      <c r="G457" s="86"/>
      <c r="H457" s="86"/>
      <c r="I457" s="86"/>
      <c r="J457" s="86"/>
    </row>
    <row r="458" spans="1:10" ht="12.95" customHeight="1" x14ac:dyDescent="0.2">
      <c r="A458" s="86"/>
      <c r="B458" s="132"/>
      <c r="C458" s="132"/>
      <c r="D458" s="86"/>
      <c r="E458" s="86"/>
      <c r="F458" s="86"/>
      <c r="G458" s="86"/>
      <c r="H458" s="86"/>
      <c r="I458" s="86"/>
      <c r="J458" s="86"/>
    </row>
    <row r="459" spans="1:10" ht="12.95" customHeight="1" x14ac:dyDescent="0.2">
      <c r="A459" s="86"/>
      <c r="B459" s="132"/>
      <c r="C459" s="132"/>
      <c r="D459" s="86"/>
      <c r="E459" s="86"/>
      <c r="F459" s="86"/>
      <c r="G459" s="86"/>
      <c r="H459" s="86"/>
      <c r="I459" s="86"/>
      <c r="J459" s="86"/>
    </row>
    <row r="460" spans="1:10" ht="12.95" customHeight="1" x14ac:dyDescent="0.2">
      <c r="A460" s="86"/>
      <c r="B460" s="132"/>
      <c r="C460" s="132"/>
      <c r="D460" s="86"/>
      <c r="E460" s="86"/>
      <c r="F460" s="86"/>
      <c r="G460" s="86"/>
      <c r="H460" s="86"/>
      <c r="I460" s="86"/>
      <c r="J460" s="86"/>
    </row>
    <row r="461" spans="1:10" ht="12.95" customHeight="1" x14ac:dyDescent="0.2">
      <c r="A461" s="86"/>
      <c r="B461" s="132"/>
      <c r="C461" s="132"/>
      <c r="D461" s="86"/>
      <c r="E461" s="86"/>
      <c r="F461" s="86"/>
      <c r="G461" s="86"/>
      <c r="H461" s="86"/>
      <c r="I461" s="86"/>
      <c r="J461" s="86"/>
    </row>
    <row r="462" spans="1:10" ht="12.95" customHeight="1" x14ac:dyDescent="0.2">
      <c r="A462" s="86"/>
      <c r="B462" s="132"/>
      <c r="C462" s="132"/>
      <c r="D462" s="86"/>
      <c r="E462" s="86"/>
      <c r="F462" s="86"/>
      <c r="G462" s="86"/>
      <c r="H462" s="86"/>
      <c r="I462" s="86"/>
      <c r="J462" s="86"/>
    </row>
    <row r="463" spans="1:10" ht="12.95" customHeight="1" x14ac:dyDescent="0.2">
      <c r="A463" s="86"/>
      <c r="B463" s="132"/>
      <c r="C463" s="132"/>
      <c r="D463" s="86"/>
      <c r="E463" s="86"/>
      <c r="F463" s="86"/>
      <c r="G463" s="86"/>
      <c r="H463" s="86"/>
      <c r="I463" s="86"/>
      <c r="J463" s="86"/>
    </row>
    <row r="464" spans="1:10" ht="12.95" customHeight="1" x14ac:dyDescent="0.2">
      <c r="A464" s="86"/>
      <c r="B464" s="132"/>
      <c r="C464" s="132"/>
      <c r="D464" s="86"/>
      <c r="E464" s="86"/>
      <c r="F464" s="86"/>
      <c r="G464" s="86"/>
      <c r="H464" s="86"/>
      <c r="I464" s="86"/>
      <c r="J464" s="86"/>
    </row>
    <row r="465" spans="1:10" ht="12.95" customHeight="1" x14ac:dyDescent="0.2">
      <c r="A465" s="86"/>
      <c r="B465" s="132"/>
      <c r="C465" s="132"/>
      <c r="D465" s="86"/>
      <c r="E465" s="86"/>
      <c r="F465" s="86"/>
      <c r="G465" s="86"/>
      <c r="H465" s="86"/>
      <c r="I465" s="86"/>
      <c r="J465" s="86"/>
    </row>
    <row r="466" spans="1:10" ht="12.95" customHeight="1" x14ac:dyDescent="0.2">
      <c r="A466" s="86"/>
      <c r="B466" s="132"/>
      <c r="C466" s="132"/>
      <c r="D466" s="86"/>
      <c r="E466" s="86"/>
      <c r="F466" s="86"/>
      <c r="G466" s="86"/>
      <c r="H466" s="86"/>
      <c r="I466" s="86"/>
      <c r="J466" s="86"/>
    </row>
    <row r="467" spans="1:10" ht="12.95" customHeight="1" x14ac:dyDescent="0.2">
      <c r="A467" s="86"/>
      <c r="B467" s="132"/>
      <c r="C467" s="132"/>
      <c r="D467" s="86"/>
      <c r="E467" s="86"/>
      <c r="F467" s="86"/>
      <c r="G467" s="86"/>
      <c r="H467" s="86"/>
      <c r="I467" s="86"/>
      <c r="J467" s="86"/>
    </row>
    <row r="468" spans="1:10" ht="12.95" customHeight="1" x14ac:dyDescent="0.2">
      <c r="A468" s="86"/>
      <c r="B468" s="132"/>
      <c r="C468" s="132"/>
      <c r="D468" s="86"/>
      <c r="E468" s="86"/>
      <c r="F468" s="86"/>
      <c r="G468" s="86"/>
      <c r="H468" s="86"/>
      <c r="I468" s="86"/>
      <c r="J468" s="86"/>
    </row>
    <row r="469" spans="1:10" ht="12.95" customHeight="1" x14ac:dyDescent="0.2">
      <c r="A469" s="86"/>
      <c r="B469" s="132"/>
      <c r="C469" s="132"/>
      <c r="D469" s="86"/>
      <c r="E469" s="86"/>
      <c r="F469" s="86"/>
      <c r="G469" s="86"/>
      <c r="H469" s="86"/>
      <c r="I469" s="86"/>
      <c r="J469" s="86"/>
    </row>
    <row r="470" spans="1:10" ht="12.95" customHeight="1" x14ac:dyDescent="0.2">
      <c r="A470" s="86"/>
      <c r="B470" s="132"/>
      <c r="C470" s="132"/>
      <c r="D470" s="86"/>
      <c r="E470" s="86"/>
      <c r="F470" s="86"/>
      <c r="G470" s="86"/>
      <c r="H470" s="86"/>
      <c r="I470" s="86"/>
      <c r="J470" s="86"/>
    </row>
    <row r="471" spans="1:10" ht="12.95" customHeight="1" x14ac:dyDescent="0.2">
      <c r="A471" s="86"/>
      <c r="B471" s="132"/>
      <c r="C471" s="132"/>
      <c r="D471" s="86"/>
      <c r="E471" s="86"/>
      <c r="F471" s="86"/>
      <c r="G471" s="86"/>
      <c r="H471" s="86"/>
      <c r="I471" s="86"/>
      <c r="J471" s="86"/>
    </row>
    <row r="472" spans="1:10" ht="12.95" customHeight="1" x14ac:dyDescent="0.2">
      <c r="A472" s="86"/>
      <c r="B472" s="132"/>
      <c r="C472" s="132"/>
      <c r="D472" s="86"/>
      <c r="E472" s="86"/>
      <c r="F472" s="86"/>
      <c r="G472" s="86"/>
      <c r="H472" s="86"/>
      <c r="I472" s="86"/>
      <c r="J472" s="86"/>
    </row>
    <row r="473" spans="1:10" ht="12.95" customHeight="1" x14ac:dyDescent="0.2">
      <c r="A473" s="86"/>
      <c r="B473" s="132"/>
      <c r="C473" s="132"/>
      <c r="D473" s="86"/>
      <c r="E473" s="86"/>
      <c r="F473" s="86"/>
      <c r="G473" s="86"/>
      <c r="H473" s="86"/>
      <c r="I473" s="86"/>
      <c r="J473" s="86"/>
    </row>
    <row r="474" spans="1:10" ht="12.95" customHeight="1" x14ac:dyDescent="0.2">
      <c r="A474" s="86"/>
      <c r="B474" s="132"/>
      <c r="C474" s="132"/>
      <c r="D474" s="86"/>
      <c r="E474" s="86"/>
      <c r="F474" s="86"/>
      <c r="G474" s="86"/>
      <c r="H474" s="86"/>
      <c r="I474" s="86"/>
      <c r="J474" s="86"/>
    </row>
    <row r="475" spans="1:10" ht="12.95" customHeight="1" x14ac:dyDescent="0.2">
      <c r="A475" s="86"/>
      <c r="B475" s="132"/>
      <c r="C475" s="132"/>
      <c r="D475" s="86"/>
      <c r="E475" s="86"/>
      <c r="F475" s="86"/>
      <c r="G475" s="86"/>
      <c r="H475" s="86"/>
      <c r="I475" s="86"/>
      <c r="J475" s="86"/>
    </row>
    <row r="476" spans="1:10" ht="12.95" customHeight="1" x14ac:dyDescent="0.2">
      <c r="A476" s="86"/>
      <c r="B476" s="132"/>
      <c r="C476" s="132"/>
      <c r="D476" s="86"/>
      <c r="E476" s="86"/>
      <c r="F476" s="86"/>
      <c r="G476" s="86"/>
      <c r="H476" s="86"/>
      <c r="I476" s="86"/>
      <c r="J476" s="86"/>
    </row>
    <row r="477" spans="1:10" ht="12.95" customHeight="1" x14ac:dyDescent="0.2">
      <c r="A477" s="86"/>
      <c r="B477" s="132"/>
      <c r="C477" s="132"/>
      <c r="D477" s="86"/>
      <c r="E477" s="86"/>
      <c r="F477" s="86"/>
      <c r="G477" s="86"/>
      <c r="H477" s="86"/>
      <c r="I477" s="86"/>
      <c r="J477" s="86"/>
    </row>
    <row r="478" spans="1:10" ht="12.95" customHeight="1" x14ac:dyDescent="0.2">
      <c r="A478" s="86"/>
      <c r="B478" s="132"/>
      <c r="C478" s="132"/>
      <c r="D478" s="86"/>
      <c r="E478" s="86"/>
      <c r="F478" s="86"/>
      <c r="G478" s="86"/>
      <c r="H478" s="86"/>
      <c r="I478" s="86"/>
      <c r="J478" s="86"/>
    </row>
    <row r="479" spans="1:10" ht="12.95" customHeight="1" x14ac:dyDescent="0.2">
      <c r="A479" s="86"/>
      <c r="B479" s="132"/>
      <c r="C479" s="132"/>
      <c r="D479" s="86"/>
      <c r="E479" s="86"/>
      <c r="F479" s="86"/>
      <c r="G479" s="86"/>
      <c r="H479" s="86"/>
      <c r="I479" s="86"/>
      <c r="J479" s="86"/>
    </row>
    <row r="480" spans="1:10" ht="12.95" customHeight="1" x14ac:dyDescent="0.2">
      <c r="A480" s="86"/>
      <c r="B480" s="132"/>
      <c r="C480" s="132"/>
      <c r="D480" s="86"/>
      <c r="E480" s="86"/>
      <c r="F480" s="86"/>
      <c r="G480" s="86"/>
      <c r="H480" s="86"/>
      <c r="I480" s="86"/>
      <c r="J480" s="86"/>
    </row>
    <row r="481" spans="1:10" ht="12.95" customHeight="1" x14ac:dyDescent="0.2">
      <c r="A481" s="86"/>
      <c r="B481" s="132"/>
      <c r="C481" s="132"/>
      <c r="D481" s="86"/>
      <c r="E481" s="86"/>
      <c r="F481" s="86"/>
      <c r="G481" s="86"/>
      <c r="H481" s="86"/>
      <c r="I481" s="86"/>
      <c r="J481" s="86"/>
    </row>
    <row r="482" spans="1:10" ht="12.95" customHeight="1" x14ac:dyDescent="0.2">
      <c r="A482" s="86"/>
      <c r="B482" s="132"/>
      <c r="C482" s="132"/>
      <c r="D482" s="86"/>
      <c r="E482" s="86"/>
      <c r="F482" s="86"/>
      <c r="G482" s="86"/>
      <c r="H482" s="86"/>
      <c r="I482" s="86"/>
      <c r="J482" s="86"/>
    </row>
    <row r="483" spans="1:10" ht="12.95" customHeight="1" x14ac:dyDescent="0.2">
      <c r="A483" s="86"/>
      <c r="B483" s="132"/>
      <c r="C483" s="132"/>
      <c r="D483" s="86"/>
      <c r="E483" s="86"/>
      <c r="F483" s="86"/>
      <c r="G483" s="86"/>
      <c r="H483" s="86"/>
      <c r="I483" s="86"/>
      <c r="J483" s="86"/>
    </row>
    <row r="484" spans="1:10" ht="12.95" customHeight="1" x14ac:dyDescent="0.2">
      <c r="A484" s="86"/>
      <c r="B484" s="132"/>
      <c r="C484" s="132"/>
      <c r="D484" s="86"/>
      <c r="E484" s="86"/>
      <c r="F484" s="86"/>
      <c r="G484" s="86"/>
      <c r="H484" s="86"/>
      <c r="I484" s="86"/>
      <c r="J484" s="86"/>
    </row>
    <row r="485" spans="1:10" ht="12.95" customHeight="1" x14ac:dyDescent="0.2">
      <c r="A485" s="86"/>
      <c r="B485" s="132"/>
      <c r="C485" s="132"/>
      <c r="D485" s="86"/>
      <c r="E485" s="86"/>
      <c r="F485" s="86"/>
      <c r="G485" s="86"/>
      <c r="H485" s="86"/>
      <c r="I485" s="86"/>
      <c r="J485" s="86"/>
    </row>
    <row r="486" spans="1:10" ht="12.95" customHeight="1" x14ac:dyDescent="0.2">
      <c r="A486" s="86"/>
      <c r="B486" s="132"/>
      <c r="C486" s="132"/>
      <c r="D486" s="86"/>
      <c r="E486" s="86"/>
      <c r="F486" s="86"/>
      <c r="G486" s="86"/>
      <c r="H486" s="86"/>
      <c r="I486" s="86"/>
      <c r="J486" s="86"/>
    </row>
    <row r="487" spans="1:10" ht="12.95" customHeight="1" x14ac:dyDescent="0.2">
      <c r="A487" s="86"/>
      <c r="B487" s="132"/>
      <c r="C487" s="132"/>
      <c r="D487" s="86"/>
      <c r="E487" s="86"/>
      <c r="F487" s="86"/>
      <c r="G487" s="86"/>
      <c r="H487" s="86"/>
      <c r="I487" s="86"/>
      <c r="J487" s="86"/>
    </row>
    <row r="488" spans="1:10" ht="12.95" customHeight="1" x14ac:dyDescent="0.2">
      <c r="A488" s="86"/>
      <c r="B488" s="132"/>
      <c r="C488" s="132"/>
      <c r="D488" s="86"/>
      <c r="E488" s="86"/>
      <c r="F488" s="86"/>
      <c r="G488" s="86"/>
      <c r="H488" s="86"/>
      <c r="I488" s="86"/>
      <c r="J488" s="86"/>
    </row>
    <row r="489" spans="1:10" ht="12.95" customHeight="1" x14ac:dyDescent="0.2">
      <c r="A489" s="86"/>
      <c r="B489" s="132"/>
      <c r="C489" s="132"/>
      <c r="D489" s="86"/>
      <c r="E489" s="86"/>
      <c r="F489" s="86"/>
      <c r="G489" s="86"/>
      <c r="H489" s="86"/>
      <c r="I489" s="86"/>
      <c r="J489" s="86"/>
    </row>
    <row r="490" spans="1:10" ht="12.95" customHeight="1" x14ac:dyDescent="0.2">
      <c r="A490" s="86"/>
      <c r="B490" s="132"/>
      <c r="C490" s="132"/>
      <c r="D490" s="86"/>
      <c r="E490" s="86"/>
      <c r="F490" s="86"/>
      <c r="G490" s="86"/>
      <c r="H490" s="86"/>
      <c r="I490" s="86"/>
      <c r="J490" s="86"/>
    </row>
    <row r="491" spans="1:10" ht="12.95" customHeight="1" x14ac:dyDescent="0.2">
      <c r="A491" s="86"/>
      <c r="B491" s="132"/>
      <c r="C491" s="132"/>
      <c r="D491" s="86"/>
      <c r="E491" s="86"/>
      <c r="F491" s="86"/>
      <c r="G491" s="86"/>
      <c r="H491" s="86"/>
      <c r="I491" s="86"/>
      <c r="J491" s="86"/>
    </row>
    <row r="492" spans="1:10" ht="12.95" customHeight="1" x14ac:dyDescent="0.2">
      <c r="A492" s="86"/>
      <c r="B492" s="132"/>
      <c r="C492" s="132"/>
      <c r="D492" s="86"/>
      <c r="E492" s="86"/>
      <c r="F492" s="86"/>
      <c r="G492" s="86"/>
      <c r="H492" s="86"/>
      <c r="I492" s="86"/>
      <c r="J492" s="86"/>
    </row>
    <row r="493" spans="1:10" ht="12.95" customHeight="1" x14ac:dyDescent="0.2">
      <c r="A493" s="86"/>
      <c r="B493" s="132"/>
      <c r="C493" s="132"/>
      <c r="D493" s="86"/>
      <c r="E493" s="86"/>
      <c r="F493" s="86"/>
      <c r="G493" s="86"/>
      <c r="H493" s="86"/>
      <c r="I493" s="86"/>
      <c r="J493" s="86"/>
    </row>
    <row r="494" spans="1:10" ht="12.95" customHeight="1" x14ac:dyDescent="0.2">
      <c r="A494" s="86"/>
      <c r="B494" s="132"/>
      <c r="C494" s="132"/>
      <c r="D494" s="86"/>
      <c r="E494" s="86"/>
      <c r="F494" s="86"/>
      <c r="G494" s="86"/>
      <c r="H494" s="86"/>
      <c r="I494" s="86"/>
      <c r="J494" s="86"/>
    </row>
    <row r="495" spans="1:10" ht="12.95" customHeight="1" x14ac:dyDescent="0.2">
      <c r="A495" s="86"/>
      <c r="B495" s="132"/>
      <c r="C495" s="132"/>
      <c r="D495" s="86"/>
      <c r="E495" s="86"/>
      <c r="F495" s="86"/>
      <c r="G495" s="86"/>
      <c r="H495" s="86"/>
      <c r="I495" s="86"/>
      <c r="J495" s="86"/>
    </row>
    <row r="496" spans="1:10" ht="12.95" customHeight="1" x14ac:dyDescent="0.2">
      <c r="A496" s="86"/>
      <c r="B496" s="132"/>
      <c r="C496" s="132"/>
      <c r="D496" s="86"/>
      <c r="E496" s="86"/>
      <c r="F496" s="86"/>
      <c r="G496" s="86"/>
      <c r="H496" s="86"/>
      <c r="I496" s="86"/>
      <c r="J496" s="86"/>
    </row>
    <row r="497" spans="1:10" ht="12.95" customHeight="1" x14ac:dyDescent="0.2">
      <c r="A497" s="86"/>
      <c r="B497" s="132"/>
      <c r="C497" s="132"/>
      <c r="D497" s="86"/>
      <c r="E497" s="86"/>
      <c r="F497" s="86"/>
      <c r="G497" s="86"/>
      <c r="H497" s="86"/>
      <c r="I497" s="86"/>
      <c r="J497" s="86"/>
    </row>
    <row r="498" spans="1:10" ht="12.95" customHeight="1" x14ac:dyDescent="0.2">
      <c r="A498" s="86"/>
      <c r="B498" s="132"/>
      <c r="C498" s="132"/>
      <c r="D498" s="86"/>
      <c r="E498" s="86"/>
      <c r="F498" s="86"/>
      <c r="G498" s="86"/>
      <c r="H498" s="86"/>
      <c r="I498" s="86"/>
      <c r="J498" s="86"/>
    </row>
    <row r="499" spans="1:10" ht="12.95" customHeight="1" x14ac:dyDescent="0.2">
      <c r="A499" s="86"/>
      <c r="B499" s="132"/>
      <c r="C499" s="132"/>
      <c r="D499" s="86"/>
      <c r="E499" s="86"/>
      <c r="F499" s="86"/>
      <c r="G499" s="86"/>
      <c r="H499" s="86"/>
      <c r="I499" s="86"/>
      <c r="J499" s="86"/>
    </row>
    <row r="500" spans="1:10" ht="12.95" customHeight="1" x14ac:dyDescent="0.2">
      <c r="A500" s="86"/>
      <c r="B500" s="132"/>
      <c r="C500" s="132"/>
      <c r="D500" s="86"/>
      <c r="E500" s="86"/>
      <c r="F500" s="86"/>
      <c r="G500" s="86"/>
      <c r="H500" s="86"/>
      <c r="I500" s="86"/>
      <c r="J500" s="86"/>
    </row>
    <row r="501" spans="1:10" ht="12.95" customHeight="1" x14ac:dyDescent="0.2">
      <c r="A501" s="86"/>
      <c r="B501" s="132"/>
      <c r="C501" s="132"/>
      <c r="D501" s="86"/>
      <c r="E501" s="86"/>
      <c r="F501" s="86"/>
      <c r="G501" s="86"/>
      <c r="H501" s="86"/>
      <c r="I501" s="86"/>
      <c r="J501" s="86"/>
    </row>
    <row r="502" spans="1:10" ht="12.95" customHeight="1" x14ac:dyDescent="0.2">
      <c r="A502" s="86"/>
      <c r="B502" s="132"/>
      <c r="C502" s="132"/>
      <c r="D502" s="86"/>
      <c r="E502" s="86"/>
      <c r="F502" s="86"/>
      <c r="G502" s="86"/>
      <c r="H502" s="86"/>
      <c r="I502" s="86"/>
      <c r="J502" s="86"/>
    </row>
    <row r="503" spans="1:10" ht="12.95" customHeight="1" x14ac:dyDescent="0.2">
      <c r="A503" s="86"/>
      <c r="B503" s="132"/>
      <c r="C503" s="132"/>
      <c r="D503" s="86"/>
      <c r="E503" s="86"/>
      <c r="F503" s="86"/>
      <c r="G503" s="86"/>
      <c r="H503" s="86"/>
      <c r="I503" s="86"/>
      <c r="J503" s="86"/>
    </row>
    <row r="504" spans="1:10" ht="12.95" customHeight="1" x14ac:dyDescent="0.2">
      <c r="A504" s="86"/>
      <c r="B504" s="132"/>
      <c r="C504" s="132"/>
      <c r="D504" s="86"/>
      <c r="E504" s="86"/>
      <c r="F504" s="86"/>
      <c r="G504" s="86"/>
      <c r="H504" s="86"/>
      <c r="I504" s="86"/>
      <c r="J504" s="86"/>
    </row>
    <row r="505" spans="1:10" ht="12.95" customHeight="1" x14ac:dyDescent="0.2">
      <c r="A505" s="86"/>
      <c r="B505" s="132"/>
      <c r="C505" s="132"/>
      <c r="D505" s="86"/>
      <c r="E505" s="86"/>
      <c r="F505" s="86"/>
      <c r="G505" s="86"/>
      <c r="H505" s="86"/>
      <c r="I505" s="86"/>
      <c r="J505" s="86"/>
    </row>
    <row r="506" spans="1:10" ht="12.95" customHeight="1" x14ac:dyDescent="0.2">
      <c r="A506" s="86"/>
      <c r="B506" s="132"/>
      <c r="C506" s="132"/>
      <c r="D506" s="86"/>
      <c r="E506" s="86"/>
      <c r="F506" s="86"/>
      <c r="G506" s="86"/>
      <c r="H506" s="86"/>
      <c r="I506" s="86"/>
      <c r="J506" s="86"/>
    </row>
    <row r="507" spans="1:10" ht="12.95" customHeight="1" x14ac:dyDescent="0.2">
      <c r="A507" s="86"/>
      <c r="B507" s="132"/>
      <c r="C507" s="132"/>
      <c r="D507" s="86"/>
      <c r="E507" s="86"/>
      <c r="F507" s="86"/>
      <c r="G507" s="86"/>
      <c r="H507" s="86"/>
      <c r="I507" s="86"/>
      <c r="J507" s="86"/>
    </row>
    <row r="508" spans="1:10" ht="12.95" customHeight="1" x14ac:dyDescent="0.2">
      <c r="A508" s="86"/>
      <c r="B508" s="132"/>
      <c r="C508" s="132"/>
      <c r="D508" s="86"/>
      <c r="E508" s="86"/>
      <c r="F508" s="86"/>
      <c r="G508" s="86"/>
      <c r="H508" s="86"/>
      <c r="I508" s="86"/>
      <c r="J508" s="86"/>
    </row>
    <row r="509" spans="1:10" ht="12.95" customHeight="1" x14ac:dyDescent="0.2">
      <c r="A509" s="86"/>
      <c r="B509" s="132"/>
      <c r="C509" s="132"/>
      <c r="D509" s="86"/>
      <c r="E509" s="86"/>
      <c r="F509" s="86"/>
      <c r="G509" s="86"/>
      <c r="H509" s="86"/>
      <c r="I509" s="86"/>
      <c r="J509" s="86"/>
    </row>
    <row r="510" spans="1:10" ht="12.95" customHeight="1" x14ac:dyDescent="0.2">
      <c r="A510" s="86"/>
      <c r="B510" s="132"/>
      <c r="C510" s="132"/>
      <c r="D510" s="86"/>
      <c r="E510" s="86"/>
      <c r="F510" s="86"/>
      <c r="G510" s="86"/>
      <c r="H510" s="86"/>
      <c r="I510" s="86"/>
      <c r="J510" s="86"/>
    </row>
    <row r="511" spans="1:10" ht="12.95" customHeight="1" x14ac:dyDescent="0.2">
      <c r="A511" s="86"/>
      <c r="B511" s="132"/>
      <c r="C511" s="132"/>
      <c r="D511" s="86"/>
      <c r="E511" s="86"/>
      <c r="F511" s="86"/>
      <c r="G511" s="86"/>
      <c r="H511" s="86"/>
      <c r="I511" s="86"/>
      <c r="J511" s="86"/>
    </row>
    <row r="512" spans="1:10" ht="12.95" customHeight="1" x14ac:dyDescent="0.2">
      <c r="A512" s="86"/>
      <c r="B512" s="132"/>
      <c r="C512" s="132"/>
      <c r="D512" s="86"/>
      <c r="E512" s="86"/>
      <c r="F512" s="86"/>
      <c r="G512" s="86"/>
      <c r="H512" s="86"/>
      <c r="I512" s="86"/>
      <c r="J512" s="86"/>
    </row>
    <row r="513" spans="1:10" ht="12.95" customHeight="1" x14ac:dyDescent="0.2">
      <c r="A513" s="86"/>
      <c r="B513" s="132"/>
      <c r="C513" s="132"/>
      <c r="D513" s="86"/>
      <c r="E513" s="86"/>
      <c r="F513" s="86"/>
      <c r="G513" s="86"/>
      <c r="H513" s="86"/>
      <c r="I513" s="86"/>
      <c r="J513" s="86"/>
    </row>
    <row r="514" spans="1:10" ht="12.95" customHeight="1" x14ac:dyDescent="0.2">
      <c r="A514" s="86"/>
      <c r="B514" s="132"/>
      <c r="C514" s="132"/>
      <c r="D514" s="86"/>
      <c r="E514" s="86"/>
      <c r="F514" s="86"/>
      <c r="G514" s="86"/>
      <c r="H514" s="86"/>
      <c r="I514" s="86"/>
      <c r="J514" s="86"/>
    </row>
    <row r="515" spans="1:10" ht="12.95" customHeight="1" x14ac:dyDescent="0.2">
      <c r="A515" s="86"/>
      <c r="B515" s="132"/>
      <c r="C515" s="132"/>
      <c r="D515" s="86"/>
      <c r="E515" s="86"/>
      <c r="F515" s="86"/>
      <c r="G515" s="86"/>
      <c r="H515" s="86"/>
      <c r="I515" s="86"/>
      <c r="J515" s="86"/>
    </row>
    <row r="516" spans="1:10" ht="12.95" customHeight="1" x14ac:dyDescent="0.2">
      <c r="A516" s="86"/>
      <c r="B516" s="132"/>
      <c r="C516" s="132"/>
      <c r="D516" s="86"/>
      <c r="E516" s="86"/>
      <c r="F516" s="86"/>
      <c r="G516" s="86"/>
      <c r="H516" s="86"/>
      <c r="I516" s="86"/>
      <c r="J516" s="86"/>
    </row>
    <row r="517" spans="1:10" ht="12.95" customHeight="1" x14ac:dyDescent="0.2">
      <c r="A517" s="86"/>
      <c r="B517" s="132"/>
      <c r="C517" s="132"/>
      <c r="D517" s="86"/>
      <c r="E517" s="86"/>
      <c r="F517" s="86"/>
      <c r="G517" s="86"/>
      <c r="H517" s="86"/>
      <c r="I517" s="86"/>
      <c r="J517" s="86"/>
    </row>
    <row r="518" spans="1:10" ht="12.95" customHeight="1" x14ac:dyDescent="0.2">
      <c r="A518" s="86"/>
      <c r="B518" s="132"/>
      <c r="C518" s="132"/>
      <c r="D518" s="86"/>
      <c r="E518" s="86"/>
      <c r="F518" s="86"/>
      <c r="G518" s="86"/>
      <c r="H518" s="86"/>
      <c r="I518" s="86"/>
      <c r="J518" s="86"/>
    </row>
    <row r="519" spans="1:10" ht="12.95" customHeight="1" x14ac:dyDescent="0.2">
      <c r="A519" s="86"/>
      <c r="B519" s="132"/>
      <c r="C519" s="132"/>
      <c r="D519" s="86"/>
      <c r="E519" s="86"/>
      <c r="F519" s="86"/>
      <c r="G519" s="86"/>
      <c r="H519" s="86"/>
      <c r="I519" s="86"/>
      <c r="J519" s="86"/>
    </row>
    <row r="520" spans="1:10" ht="12.95" customHeight="1" x14ac:dyDescent="0.2">
      <c r="A520" s="86"/>
      <c r="B520" s="132"/>
      <c r="C520" s="132"/>
      <c r="D520" s="86"/>
      <c r="E520" s="86"/>
      <c r="F520" s="86"/>
      <c r="G520" s="86"/>
      <c r="H520" s="86"/>
      <c r="I520" s="86"/>
      <c r="J520" s="86"/>
    </row>
    <row r="521" spans="1:10" ht="12.95" customHeight="1" x14ac:dyDescent="0.2">
      <c r="A521" s="86"/>
      <c r="B521" s="132"/>
      <c r="C521" s="132"/>
      <c r="D521" s="86"/>
      <c r="E521" s="86"/>
      <c r="F521" s="86"/>
      <c r="G521" s="86"/>
      <c r="H521" s="86"/>
      <c r="I521" s="86"/>
      <c r="J521" s="86"/>
    </row>
    <row r="522" spans="1:10" ht="12.95" customHeight="1" x14ac:dyDescent="0.2">
      <c r="A522" s="86"/>
      <c r="B522" s="132"/>
      <c r="C522" s="132"/>
      <c r="D522" s="86"/>
      <c r="E522" s="86"/>
      <c r="F522" s="86"/>
      <c r="G522" s="86"/>
      <c r="H522" s="86"/>
      <c r="I522" s="86"/>
      <c r="J522" s="86"/>
    </row>
    <row r="523" spans="1:10" ht="12.95" customHeight="1" x14ac:dyDescent="0.2">
      <c r="A523" s="86"/>
      <c r="B523" s="132"/>
      <c r="C523" s="132"/>
      <c r="D523" s="86"/>
      <c r="E523" s="86"/>
      <c r="F523" s="86"/>
      <c r="G523" s="86"/>
      <c r="H523" s="86"/>
      <c r="I523" s="86"/>
      <c r="J523" s="86"/>
    </row>
    <row r="524" spans="1:10" ht="12.95" customHeight="1" x14ac:dyDescent="0.2">
      <c r="A524" s="86"/>
      <c r="B524" s="132"/>
      <c r="C524" s="132"/>
      <c r="D524" s="86"/>
      <c r="E524" s="86"/>
      <c r="F524" s="86"/>
      <c r="G524" s="86"/>
      <c r="H524" s="86"/>
      <c r="I524" s="86"/>
      <c r="J524" s="86"/>
    </row>
    <row r="525" spans="1:10" ht="12.95" customHeight="1" x14ac:dyDescent="0.2">
      <c r="A525" s="86"/>
      <c r="B525" s="132"/>
      <c r="C525" s="132"/>
      <c r="D525" s="86"/>
      <c r="E525" s="86"/>
      <c r="F525" s="86"/>
      <c r="G525" s="86"/>
      <c r="H525" s="86"/>
      <c r="I525" s="86"/>
      <c r="J525" s="86"/>
    </row>
    <row r="526" spans="1:10" ht="12.95" customHeight="1" x14ac:dyDescent="0.2">
      <c r="A526" s="86"/>
      <c r="B526" s="132"/>
      <c r="C526" s="132"/>
      <c r="D526" s="86"/>
      <c r="E526" s="86"/>
      <c r="F526" s="86"/>
      <c r="G526" s="86"/>
      <c r="H526" s="86"/>
      <c r="I526" s="86"/>
      <c r="J526" s="86"/>
    </row>
    <row r="527" spans="1:10" ht="12.95" customHeight="1" x14ac:dyDescent="0.2">
      <c r="A527" s="86"/>
      <c r="B527" s="132"/>
      <c r="C527" s="132"/>
      <c r="D527" s="86"/>
      <c r="E527" s="86"/>
      <c r="F527" s="86"/>
      <c r="G527" s="86"/>
      <c r="H527" s="86"/>
      <c r="I527" s="86"/>
      <c r="J527" s="86"/>
    </row>
    <row r="528" spans="1:10" ht="12.95" customHeight="1" x14ac:dyDescent="0.2">
      <c r="A528" s="86"/>
      <c r="B528" s="132"/>
      <c r="C528" s="132"/>
      <c r="D528" s="86"/>
      <c r="E528" s="86"/>
      <c r="F528" s="86"/>
      <c r="G528" s="86"/>
      <c r="H528" s="86"/>
      <c r="I528" s="86"/>
      <c r="J528" s="86"/>
    </row>
    <row r="529" spans="1:10" ht="12.95" customHeight="1" x14ac:dyDescent="0.2">
      <c r="A529" s="86"/>
      <c r="B529" s="132"/>
      <c r="C529" s="132"/>
      <c r="D529" s="86"/>
      <c r="E529" s="86"/>
      <c r="F529" s="86"/>
      <c r="G529" s="86"/>
      <c r="H529" s="86"/>
      <c r="I529" s="86"/>
      <c r="J529" s="86"/>
    </row>
    <row r="530" spans="1:10" ht="12.95" customHeight="1" x14ac:dyDescent="0.2">
      <c r="A530" s="86"/>
      <c r="B530" s="132"/>
      <c r="C530" s="132"/>
      <c r="D530" s="86"/>
      <c r="E530" s="86"/>
      <c r="F530" s="86"/>
      <c r="G530" s="86"/>
      <c r="H530" s="86"/>
      <c r="I530" s="86"/>
      <c r="J530" s="86"/>
    </row>
    <row r="531" spans="1:10" ht="12.95" customHeight="1" x14ac:dyDescent="0.2">
      <c r="A531" s="86"/>
      <c r="B531" s="132"/>
      <c r="C531" s="132"/>
      <c r="D531" s="86"/>
      <c r="E531" s="86"/>
      <c r="F531" s="86"/>
      <c r="G531" s="86"/>
      <c r="H531" s="86"/>
      <c r="I531" s="86"/>
      <c r="J531" s="86"/>
    </row>
    <row r="532" spans="1:10" ht="12.95" customHeight="1" x14ac:dyDescent="0.2">
      <c r="A532" s="86"/>
      <c r="B532" s="132"/>
      <c r="C532" s="132"/>
      <c r="D532" s="86"/>
      <c r="E532" s="86"/>
      <c r="F532" s="86"/>
      <c r="G532" s="86"/>
      <c r="H532" s="86"/>
      <c r="I532" s="86"/>
      <c r="J532" s="86"/>
    </row>
    <row r="533" spans="1:10" ht="12.95" customHeight="1" x14ac:dyDescent="0.2">
      <c r="A533" s="86"/>
      <c r="B533" s="132"/>
      <c r="C533" s="132"/>
      <c r="D533" s="86"/>
      <c r="E533" s="86"/>
      <c r="F533" s="86"/>
      <c r="G533" s="86"/>
      <c r="H533" s="86"/>
      <c r="I533" s="86"/>
      <c r="J533" s="86"/>
    </row>
    <row r="534" spans="1:10" ht="12.95" customHeight="1" x14ac:dyDescent="0.2">
      <c r="A534" s="86"/>
      <c r="B534" s="132"/>
      <c r="C534" s="132"/>
      <c r="D534" s="86"/>
      <c r="E534" s="86"/>
      <c r="F534" s="86"/>
      <c r="G534" s="86"/>
      <c r="H534" s="86"/>
      <c r="I534" s="86"/>
      <c r="J534" s="86"/>
    </row>
    <row r="535" spans="1:10" ht="12.95" customHeight="1" x14ac:dyDescent="0.2">
      <c r="A535" s="86"/>
      <c r="B535" s="132"/>
      <c r="C535" s="132"/>
      <c r="D535" s="86"/>
      <c r="E535" s="86"/>
      <c r="F535" s="86"/>
      <c r="G535" s="86"/>
      <c r="H535" s="86"/>
      <c r="I535" s="86"/>
      <c r="J535" s="86"/>
    </row>
    <row r="536" spans="1:10" ht="12.95" customHeight="1" x14ac:dyDescent="0.2">
      <c r="A536" s="86"/>
      <c r="B536" s="132"/>
      <c r="C536" s="132"/>
      <c r="D536" s="86"/>
      <c r="E536" s="86"/>
      <c r="F536" s="86"/>
      <c r="G536" s="86"/>
      <c r="H536" s="86"/>
      <c r="I536" s="86"/>
      <c r="J536" s="86"/>
    </row>
    <row r="537" spans="1:10" ht="12.95" customHeight="1" x14ac:dyDescent="0.2">
      <c r="A537" s="86"/>
      <c r="B537" s="132"/>
      <c r="C537" s="132"/>
      <c r="D537" s="86"/>
      <c r="E537" s="86"/>
      <c r="F537" s="86"/>
      <c r="G537" s="86"/>
      <c r="H537" s="86"/>
      <c r="I537" s="86"/>
      <c r="J537" s="86"/>
    </row>
    <row r="538" spans="1:10" ht="12.95" customHeight="1" x14ac:dyDescent="0.2">
      <c r="A538" s="86"/>
      <c r="B538" s="132"/>
      <c r="C538" s="132"/>
      <c r="D538" s="86"/>
      <c r="E538" s="86"/>
      <c r="F538" s="86"/>
      <c r="G538" s="86"/>
      <c r="H538" s="86"/>
      <c r="I538" s="86"/>
      <c r="J538" s="86"/>
    </row>
    <row r="539" spans="1:10" ht="12.95" customHeight="1" x14ac:dyDescent="0.2">
      <c r="A539" s="86"/>
      <c r="B539" s="132"/>
      <c r="C539" s="132"/>
      <c r="D539" s="86"/>
      <c r="E539" s="86"/>
      <c r="F539" s="86"/>
      <c r="G539" s="86"/>
      <c r="H539" s="86"/>
      <c r="I539" s="86"/>
      <c r="J539" s="86"/>
    </row>
    <row r="540" spans="1:10" ht="12.95" customHeight="1" x14ac:dyDescent="0.2">
      <c r="A540" s="86"/>
      <c r="B540" s="132"/>
      <c r="C540" s="132"/>
      <c r="D540" s="86"/>
      <c r="E540" s="86"/>
      <c r="F540" s="86"/>
      <c r="G540" s="86"/>
      <c r="H540" s="86"/>
      <c r="I540" s="86"/>
      <c r="J540" s="86"/>
    </row>
    <row r="541" spans="1:10" ht="12.95" customHeight="1" x14ac:dyDescent="0.2">
      <c r="A541" s="86"/>
      <c r="B541" s="132"/>
      <c r="C541" s="132"/>
      <c r="D541" s="86"/>
      <c r="E541" s="86"/>
      <c r="F541" s="86"/>
      <c r="G541" s="86"/>
      <c r="H541" s="86"/>
      <c r="I541" s="86"/>
      <c r="J541" s="86"/>
    </row>
    <row r="542" spans="1:10" ht="12.95" customHeight="1" x14ac:dyDescent="0.2">
      <c r="A542" s="86"/>
      <c r="B542" s="132"/>
      <c r="C542" s="132"/>
      <c r="D542" s="86"/>
      <c r="E542" s="86"/>
      <c r="F542" s="86"/>
      <c r="G542" s="86"/>
      <c r="H542" s="86"/>
      <c r="I542" s="86"/>
      <c r="J542" s="86"/>
    </row>
    <row r="543" spans="1:10" ht="12.95" customHeight="1" x14ac:dyDescent="0.2">
      <c r="A543" s="86"/>
      <c r="B543" s="132"/>
      <c r="C543" s="132"/>
      <c r="D543" s="86"/>
      <c r="E543" s="86"/>
      <c r="F543" s="86"/>
      <c r="G543" s="86"/>
      <c r="H543" s="86"/>
      <c r="I543" s="86"/>
      <c r="J543" s="86"/>
    </row>
    <row r="544" spans="1:10" ht="12.95" customHeight="1" x14ac:dyDescent="0.2">
      <c r="A544" s="86"/>
      <c r="B544" s="132"/>
      <c r="C544" s="132"/>
      <c r="D544" s="86"/>
      <c r="E544" s="86"/>
      <c r="F544" s="86"/>
      <c r="G544" s="86"/>
      <c r="H544" s="86"/>
      <c r="I544" s="86"/>
      <c r="J544" s="86"/>
    </row>
    <row r="545" spans="1:10" ht="12.95" customHeight="1" x14ac:dyDescent="0.2">
      <c r="A545" s="86"/>
      <c r="B545" s="132"/>
      <c r="C545" s="132"/>
      <c r="D545" s="86"/>
      <c r="E545" s="86"/>
      <c r="F545" s="86"/>
      <c r="G545" s="86"/>
      <c r="H545" s="86"/>
      <c r="I545" s="86"/>
      <c r="J545" s="86"/>
    </row>
    <row r="546" spans="1:10" ht="12.95" customHeight="1" x14ac:dyDescent="0.2">
      <c r="A546" s="86"/>
      <c r="B546" s="132"/>
      <c r="C546" s="132"/>
      <c r="D546" s="86"/>
      <c r="E546" s="86"/>
      <c r="F546" s="86"/>
      <c r="G546" s="86"/>
      <c r="H546" s="86"/>
      <c r="I546" s="86"/>
      <c r="J546" s="86"/>
    </row>
    <row r="547" spans="1:10" ht="12.95" customHeight="1" x14ac:dyDescent="0.2">
      <c r="A547" s="86"/>
      <c r="B547" s="132"/>
      <c r="C547" s="132"/>
      <c r="D547" s="86"/>
      <c r="E547" s="86"/>
      <c r="F547" s="86"/>
      <c r="G547" s="86"/>
      <c r="H547" s="86"/>
      <c r="I547" s="86"/>
      <c r="J547" s="86"/>
    </row>
    <row r="548" spans="1:10" ht="12.95" customHeight="1" x14ac:dyDescent="0.2">
      <c r="A548" s="86"/>
      <c r="B548" s="132"/>
      <c r="C548" s="132"/>
      <c r="D548" s="86"/>
      <c r="E548" s="86"/>
      <c r="F548" s="86"/>
      <c r="G548" s="86"/>
      <c r="H548" s="86"/>
      <c r="I548" s="86"/>
      <c r="J548" s="86"/>
    </row>
    <row r="549" spans="1:10" ht="12.95" customHeight="1" x14ac:dyDescent="0.2">
      <c r="A549" s="86"/>
      <c r="B549" s="132"/>
      <c r="C549" s="132"/>
      <c r="D549" s="86"/>
      <c r="E549" s="86"/>
      <c r="F549" s="86"/>
      <c r="G549" s="86"/>
      <c r="H549" s="86"/>
      <c r="I549" s="86"/>
      <c r="J549" s="86"/>
    </row>
    <row r="550" spans="1:10" ht="12.95" customHeight="1" x14ac:dyDescent="0.2">
      <c r="A550" s="86"/>
      <c r="B550" s="132"/>
      <c r="C550" s="132"/>
      <c r="D550" s="86"/>
      <c r="E550" s="86"/>
      <c r="F550" s="86"/>
      <c r="G550" s="86"/>
      <c r="H550" s="86"/>
      <c r="I550" s="86"/>
      <c r="J550" s="86"/>
    </row>
    <row r="551" spans="1:10" ht="12.95" customHeight="1" x14ac:dyDescent="0.2">
      <c r="A551" s="86"/>
      <c r="B551" s="132"/>
      <c r="C551" s="132"/>
      <c r="D551" s="86"/>
      <c r="E551" s="86"/>
      <c r="F551" s="86"/>
      <c r="G551" s="86"/>
      <c r="H551" s="86"/>
      <c r="I551" s="86"/>
      <c r="J551" s="86"/>
    </row>
    <row r="552" spans="1:10" ht="12.95" customHeight="1" x14ac:dyDescent="0.2">
      <c r="A552" s="86"/>
      <c r="B552" s="132"/>
      <c r="C552" s="132"/>
      <c r="D552" s="86"/>
      <c r="E552" s="86"/>
      <c r="F552" s="86"/>
      <c r="G552" s="86"/>
      <c r="H552" s="86"/>
      <c r="I552" s="86"/>
      <c r="J552" s="86"/>
    </row>
    <row r="553" spans="1:10" ht="12.95" customHeight="1" x14ac:dyDescent="0.2">
      <c r="A553" s="86"/>
      <c r="B553" s="132"/>
      <c r="C553" s="132"/>
      <c r="D553" s="86"/>
      <c r="E553" s="86"/>
      <c r="F553" s="86"/>
      <c r="G553" s="86"/>
      <c r="H553" s="86"/>
      <c r="I553" s="86"/>
      <c r="J553" s="86"/>
    </row>
    <row r="554" spans="1:10" ht="12.95" customHeight="1" x14ac:dyDescent="0.2">
      <c r="A554" s="86"/>
      <c r="B554" s="132"/>
      <c r="C554" s="132"/>
      <c r="D554" s="86"/>
      <c r="E554" s="86"/>
      <c r="F554" s="86"/>
      <c r="G554" s="86"/>
      <c r="H554" s="86"/>
      <c r="I554" s="86"/>
      <c r="J554" s="86"/>
    </row>
    <row r="555" spans="1:10" ht="12.95" customHeight="1" x14ac:dyDescent="0.2">
      <c r="A555" s="86"/>
      <c r="B555" s="132"/>
      <c r="C555" s="132"/>
      <c r="D555" s="86"/>
      <c r="E555" s="86"/>
      <c r="F555" s="86"/>
      <c r="G555" s="86"/>
      <c r="H555" s="86"/>
      <c r="I555" s="86"/>
      <c r="J555" s="86"/>
    </row>
    <row r="556" spans="1:10" ht="12.95" customHeight="1" x14ac:dyDescent="0.2">
      <c r="A556" s="86"/>
      <c r="B556" s="132"/>
      <c r="C556" s="132"/>
      <c r="D556" s="86"/>
      <c r="E556" s="86"/>
      <c r="F556" s="86"/>
      <c r="G556" s="86"/>
      <c r="H556" s="86"/>
      <c r="I556" s="86"/>
      <c r="J556" s="86"/>
    </row>
    <row r="557" spans="1:10" ht="12.95" customHeight="1" x14ac:dyDescent="0.2">
      <c r="A557" s="86"/>
      <c r="B557" s="132"/>
      <c r="C557" s="132"/>
      <c r="D557" s="86"/>
      <c r="E557" s="86"/>
      <c r="F557" s="86"/>
      <c r="G557" s="86"/>
      <c r="H557" s="86"/>
      <c r="I557" s="86"/>
      <c r="J557" s="86"/>
    </row>
    <row r="558" spans="1:10" ht="12.95" customHeight="1" x14ac:dyDescent="0.2">
      <c r="A558" s="86"/>
      <c r="B558" s="132"/>
      <c r="C558" s="132"/>
      <c r="D558" s="86"/>
      <c r="E558" s="86"/>
      <c r="F558" s="86"/>
      <c r="G558" s="86"/>
      <c r="H558" s="86"/>
      <c r="I558" s="86"/>
      <c r="J558" s="86"/>
    </row>
    <row r="559" spans="1:10" ht="12.95" customHeight="1" x14ac:dyDescent="0.2">
      <c r="A559" s="86"/>
      <c r="B559" s="132"/>
      <c r="C559" s="132"/>
      <c r="D559" s="86"/>
      <c r="E559" s="86"/>
      <c r="F559" s="86"/>
      <c r="G559" s="86"/>
      <c r="H559" s="86"/>
      <c r="I559" s="86"/>
      <c r="J559" s="86"/>
    </row>
    <row r="560" spans="1:10" ht="12.95" customHeight="1" x14ac:dyDescent="0.2">
      <c r="A560" s="86"/>
      <c r="B560" s="132"/>
      <c r="C560" s="132"/>
      <c r="D560" s="86"/>
      <c r="E560" s="86"/>
      <c r="F560" s="86"/>
      <c r="G560" s="86"/>
      <c r="H560" s="86"/>
      <c r="I560" s="86"/>
      <c r="J560" s="86"/>
    </row>
    <row r="561" spans="1:10" ht="12.95" customHeight="1" x14ac:dyDescent="0.2">
      <c r="A561" s="86"/>
      <c r="B561" s="132"/>
      <c r="C561" s="132"/>
      <c r="D561" s="86"/>
      <c r="E561" s="86"/>
      <c r="F561" s="86"/>
      <c r="G561" s="86"/>
      <c r="H561" s="86"/>
      <c r="I561" s="86"/>
      <c r="J561" s="86"/>
    </row>
    <row r="562" spans="1:10" ht="12.95" customHeight="1" x14ac:dyDescent="0.2">
      <c r="A562" s="86"/>
      <c r="B562" s="132"/>
      <c r="C562" s="132"/>
      <c r="D562" s="86"/>
      <c r="E562" s="86"/>
      <c r="F562" s="86"/>
      <c r="G562" s="86"/>
      <c r="H562" s="86"/>
      <c r="I562" s="86"/>
      <c r="J562" s="86"/>
    </row>
    <row r="563" spans="1:10" ht="12.95" customHeight="1" x14ac:dyDescent="0.2">
      <c r="A563" s="86"/>
      <c r="B563" s="132"/>
      <c r="C563" s="132"/>
      <c r="D563" s="86"/>
      <c r="E563" s="86"/>
      <c r="F563" s="86"/>
      <c r="G563" s="86"/>
      <c r="H563" s="86"/>
      <c r="I563" s="86"/>
      <c r="J563" s="86"/>
    </row>
    <row r="564" spans="1:10" ht="12.95" customHeight="1" x14ac:dyDescent="0.2">
      <c r="A564" s="86"/>
      <c r="B564" s="132"/>
      <c r="C564" s="132"/>
      <c r="D564" s="86"/>
      <c r="E564" s="86"/>
      <c r="F564" s="86"/>
      <c r="G564" s="86"/>
      <c r="H564" s="86"/>
      <c r="I564" s="86"/>
      <c r="J564" s="86"/>
    </row>
    <row r="565" spans="1:10" ht="12.95" customHeight="1" x14ac:dyDescent="0.2">
      <c r="A565" s="86"/>
      <c r="B565" s="132"/>
      <c r="C565" s="132"/>
      <c r="D565" s="86"/>
      <c r="E565" s="86"/>
      <c r="F565" s="86"/>
      <c r="G565" s="86"/>
      <c r="H565" s="86"/>
      <c r="I565" s="86"/>
      <c r="J565" s="86"/>
    </row>
    <row r="566" spans="1:10" ht="12.95" customHeight="1" x14ac:dyDescent="0.2">
      <c r="A566" s="86"/>
      <c r="B566" s="132"/>
      <c r="C566" s="132"/>
      <c r="D566" s="86"/>
      <c r="E566" s="86"/>
      <c r="F566" s="86"/>
      <c r="G566" s="86"/>
      <c r="H566" s="86"/>
      <c r="I566" s="86"/>
      <c r="J566" s="86"/>
    </row>
    <row r="567" spans="1:10" ht="12.95" customHeight="1" x14ac:dyDescent="0.2">
      <c r="A567" s="86"/>
      <c r="B567" s="132"/>
      <c r="C567" s="132"/>
      <c r="D567" s="86"/>
      <c r="E567" s="86"/>
      <c r="F567" s="86"/>
      <c r="G567" s="86"/>
      <c r="H567" s="86"/>
      <c r="I567" s="86"/>
      <c r="J567" s="86"/>
    </row>
    <row r="568" spans="1:10" ht="12.95" customHeight="1" x14ac:dyDescent="0.2">
      <c r="A568" s="86"/>
      <c r="B568" s="132"/>
      <c r="C568" s="132"/>
      <c r="D568" s="86"/>
      <c r="E568" s="86"/>
      <c r="F568" s="86"/>
      <c r="G568" s="86"/>
      <c r="H568" s="86"/>
      <c r="I568" s="86"/>
      <c r="J568" s="86"/>
    </row>
    <row r="569" spans="1:10" ht="12.95" customHeight="1" x14ac:dyDescent="0.2">
      <c r="A569" s="86"/>
      <c r="B569" s="132"/>
      <c r="C569" s="132"/>
      <c r="D569" s="86"/>
      <c r="E569" s="86"/>
      <c r="F569" s="86"/>
      <c r="G569" s="86"/>
      <c r="H569" s="86"/>
      <c r="I569" s="86"/>
      <c r="J569" s="86"/>
    </row>
    <row r="570" spans="1:10" ht="12.95" customHeight="1" x14ac:dyDescent="0.2">
      <c r="A570" s="86"/>
      <c r="B570" s="132"/>
      <c r="C570" s="132"/>
      <c r="D570" s="86"/>
      <c r="E570" s="86"/>
      <c r="F570" s="86"/>
      <c r="G570" s="86"/>
      <c r="H570" s="86"/>
      <c r="I570" s="86"/>
      <c r="J570" s="86"/>
    </row>
    <row r="571" spans="1:10" ht="12.95" customHeight="1" x14ac:dyDescent="0.2">
      <c r="A571" s="86"/>
      <c r="B571" s="132"/>
      <c r="C571" s="132"/>
      <c r="D571" s="86"/>
      <c r="E571" s="86"/>
      <c r="F571" s="86"/>
      <c r="G571" s="86"/>
      <c r="H571" s="86"/>
      <c r="I571" s="86"/>
      <c r="J571" s="86"/>
    </row>
    <row r="572" spans="1:10" ht="12.95" customHeight="1" x14ac:dyDescent="0.2">
      <c r="A572" s="86"/>
      <c r="B572" s="132"/>
      <c r="C572" s="132"/>
      <c r="D572" s="86"/>
      <c r="E572" s="86"/>
      <c r="F572" s="86"/>
      <c r="G572" s="86"/>
      <c r="H572" s="86"/>
      <c r="I572" s="86"/>
      <c r="J572" s="86"/>
    </row>
    <row r="573" spans="1:10" ht="12.95" customHeight="1" x14ac:dyDescent="0.2">
      <c r="A573" s="86"/>
      <c r="B573" s="132"/>
      <c r="C573" s="132"/>
      <c r="D573" s="86"/>
      <c r="E573" s="86"/>
      <c r="F573" s="86"/>
      <c r="G573" s="86"/>
      <c r="H573" s="86"/>
      <c r="I573" s="86"/>
      <c r="J573" s="86"/>
    </row>
    <row r="574" spans="1:10" ht="12.95" customHeight="1" x14ac:dyDescent="0.2">
      <c r="A574" s="86"/>
      <c r="B574" s="132"/>
      <c r="C574" s="132"/>
      <c r="D574" s="86"/>
      <c r="E574" s="86"/>
      <c r="F574" s="86"/>
      <c r="G574" s="86"/>
      <c r="H574" s="86"/>
      <c r="I574" s="86"/>
      <c r="J574" s="86"/>
    </row>
    <row r="575" spans="1:10" ht="12.95" customHeight="1" x14ac:dyDescent="0.2">
      <c r="A575" s="86"/>
      <c r="B575" s="132"/>
      <c r="C575" s="132"/>
      <c r="D575" s="86"/>
      <c r="E575" s="86"/>
      <c r="F575" s="86"/>
      <c r="G575" s="86"/>
      <c r="H575" s="86"/>
      <c r="I575" s="86"/>
      <c r="J575" s="86"/>
    </row>
    <row r="576" spans="1:10" ht="12.95" customHeight="1" x14ac:dyDescent="0.2">
      <c r="A576" s="86"/>
      <c r="B576" s="132"/>
      <c r="C576" s="132"/>
      <c r="D576" s="86"/>
      <c r="E576" s="86"/>
      <c r="F576" s="86"/>
      <c r="G576" s="86"/>
      <c r="H576" s="86"/>
      <c r="I576" s="86"/>
      <c r="J576" s="86"/>
    </row>
    <row r="577" spans="1:10" ht="12.95" customHeight="1" x14ac:dyDescent="0.2">
      <c r="A577" s="86"/>
      <c r="B577" s="132"/>
      <c r="C577" s="132"/>
      <c r="D577" s="86"/>
      <c r="E577" s="86"/>
      <c r="F577" s="86"/>
      <c r="G577" s="86"/>
      <c r="H577" s="86"/>
      <c r="I577" s="86"/>
      <c r="J577" s="86"/>
    </row>
    <row r="578" spans="1:10" ht="12.95" customHeight="1" x14ac:dyDescent="0.2">
      <c r="A578" s="86"/>
      <c r="B578" s="132"/>
      <c r="C578" s="132"/>
      <c r="D578" s="86"/>
      <c r="E578" s="86"/>
      <c r="F578" s="86"/>
      <c r="G578" s="86"/>
      <c r="H578" s="86"/>
      <c r="I578" s="86"/>
      <c r="J578" s="86"/>
    </row>
    <row r="579" spans="1:10" ht="12.95" customHeight="1" x14ac:dyDescent="0.2">
      <c r="A579" s="86"/>
      <c r="B579" s="132"/>
      <c r="C579" s="132"/>
      <c r="D579" s="86"/>
      <c r="E579" s="86"/>
      <c r="F579" s="86"/>
      <c r="G579" s="86"/>
      <c r="H579" s="86"/>
      <c r="I579" s="86"/>
      <c r="J579" s="86"/>
    </row>
    <row r="580" spans="1:10" ht="12.95" customHeight="1" x14ac:dyDescent="0.2">
      <c r="A580" s="86"/>
      <c r="B580" s="132"/>
      <c r="C580" s="132"/>
      <c r="D580" s="86"/>
      <c r="E580" s="86"/>
      <c r="F580" s="86"/>
      <c r="G580" s="86"/>
      <c r="H580" s="86"/>
      <c r="I580" s="86"/>
      <c r="J580" s="86"/>
    </row>
    <row r="581" spans="1:10" ht="12.95" customHeight="1" x14ac:dyDescent="0.2">
      <c r="A581" s="86"/>
      <c r="B581" s="132"/>
      <c r="C581" s="132"/>
      <c r="D581" s="86"/>
      <c r="E581" s="86"/>
      <c r="F581" s="86"/>
      <c r="G581" s="86"/>
      <c r="H581" s="86"/>
      <c r="I581" s="86"/>
      <c r="J581" s="86"/>
    </row>
    <row r="582" spans="1:10" ht="12.95" customHeight="1" x14ac:dyDescent="0.2">
      <c r="A582" s="86"/>
      <c r="B582" s="132"/>
      <c r="C582" s="132"/>
      <c r="D582" s="86"/>
      <c r="E582" s="86"/>
      <c r="F582" s="86"/>
      <c r="G582" s="86"/>
      <c r="H582" s="86"/>
      <c r="I582" s="86"/>
      <c r="J582" s="86"/>
    </row>
    <row r="583" spans="1:10" ht="12.95" customHeight="1" x14ac:dyDescent="0.2">
      <c r="A583" s="86"/>
      <c r="B583" s="132"/>
      <c r="C583" s="132"/>
      <c r="D583" s="86"/>
      <c r="E583" s="86"/>
      <c r="F583" s="86"/>
      <c r="G583" s="86"/>
      <c r="H583" s="86"/>
      <c r="I583" s="86"/>
      <c r="J583" s="86"/>
    </row>
    <row r="584" spans="1:10" ht="12.95" customHeight="1" x14ac:dyDescent="0.2">
      <c r="A584" s="86"/>
      <c r="B584" s="132"/>
      <c r="C584" s="132"/>
      <c r="D584" s="86"/>
      <c r="E584" s="86"/>
      <c r="F584" s="86"/>
      <c r="G584" s="86"/>
      <c r="H584" s="86"/>
      <c r="I584" s="86"/>
      <c r="J584" s="86"/>
    </row>
    <row r="585" spans="1:10" ht="12.95" customHeight="1" x14ac:dyDescent="0.2">
      <c r="A585" s="86"/>
      <c r="B585" s="132"/>
      <c r="C585" s="132"/>
      <c r="D585" s="86"/>
      <c r="E585" s="86"/>
      <c r="F585" s="86"/>
      <c r="G585" s="86"/>
      <c r="H585" s="86"/>
      <c r="I585" s="86"/>
      <c r="J585" s="86"/>
    </row>
    <row r="586" spans="1:10" ht="12.95" customHeight="1" x14ac:dyDescent="0.2">
      <c r="A586" s="86"/>
      <c r="B586" s="132"/>
      <c r="C586" s="132"/>
      <c r="D586" s="86"/>
      <c r="E586" s="86"/>
      <c r="F586" s="86"/>
      <c r="G586" s="86"/>
      <c r="H586" s="86"/>
      <c r="I586" s="86"/>
      <c r="J586" s="86"/>
    </row>
    <row r="587" spans="1:10" ht="12.95" customHeight="1" x14ac:dyDescent="0.2">
      <c r="A587" s="86"/>
      <c r="B587" s="132"/>
      <c r="C587" s="132"/>
      <c r="D587" s="86"/>
      <c r="E587" s="86"/>
      <c r="F587" s="86"/>
      <c r="G587" s="86"/>
      <c r="H587" s="86"/>
      <c r="I587" s="86"/>
      <c r="J587" s="86"/>
    </row>
    <row r="588" spans="1:10" ht="12.95" customHeight="1" x14ac:dyDescent="0.2">
      <c r="A588" s="86"/>
      <c r="B588" s="132"/>
      <c r="C588" s="132"/>
      <c r="D588" s="86"/>
      <c r="E588" s="86"/>
      <c r="F588" s="86"/>
      <c r="G588" s="86"/>
      <c r="H588" s="86"/>
      <c r="I588" s="86"/>
      <c r="J588" s="86"/>
    </row>
    <row r="589" spans="1:10" ht="12.95" customHeight="1" x14ac:dyDescent="0.2">
      <c r="A589" s="86"/>
      <c r="B589" s="132"/>
      <c r="C589" s="132"/>
      <c r="D589" s="86"/>
      <c r="E589" s="86"/>
      <c r="F589" s="86"/>
      <c r="G589" s="86"/>
      <c r="H589" s="86"/>
      <c r="I589" s="86"/>
      <c r="J589" s="86"/>
    </row>
    <row r="590" spans="1:10" ht="12.95" customHeight="1" x14ac:dyDescent="0.2">
      <c r="A590" s="86"/>
      <c r="B590" s="132"/>
      <c r="C590" s="132"/>
      <c r="D590" s="86"/>
      <c r="E590" s="86"/>
      <c r="F590" s="86"/>
      <c r="G590" s="86"/>
      <c r="H590" s="86"/>
      <c r="I590" s="86"/>
      <c r="J590" s="86"/>
    </row>
    <row r="591" spans="1:10" ht="12.95" customHeight="1" x14ac:dyDescent="0.2">
      <c r="A591" s="86"/>
      <c r="B591" s="132"/>
      <c r="C591" s="132"/>
      <c r="D591" s="86"/>
      <c r="E591" s="86"/>
      <c r="F591" s="86"/>
      <c r="G591" s="86"/>
      <c r="H591" s="86"/>
      <c r="I591" s="86"/>
      <c r="J591" s="86"/>
    </row>
    <row r="592" spans="1:10" ht="12.95" customHeight="1" x14ac:dyDescent="0.2">
      <c r="A592" s="86"/>
      <c r="B592" s="132"/>
      <c r="C592" s="132"/>
      <c r="D592" s="86"/>
      <c r="E592" s="86"/>
      <c r="F592" s="86"/>
      <c r="G592" s="86"/>
      <c r="H592" s="86"/>
      <c r="I592" s="86"/>
      <c r="J592" s="86"/>
    </row>
    <row r="593" spans="1:10" ht="12.95" customHeight="1" x14ac:dyDescent="0.2">
      <c r="A593" s="86"/>
      <c r="B593" s="132"/>
      <c r="C593" s="132"/>
      <c r="D593" s="86"/>
      <c r="E593" s="86"/>
      <c r="F593" s="86"/>
      <c r="G593" s="86"/>
      <c r="H593" s="86"/>
      <c r="I593" s="86"/>
      <c r="J593" s="86"/>
    </row>
    <row r="594" spans="1:10" ht="12.95" customHeight="1" x14ac:dyDescent="0.2">
      <c r="A594" s="86"/>
      <c r="B594" s="132"/>
      <c r="C594" s="132"/>
      <c r="D594" s="86"/>
      <c r="E594" s="86"/>
      <c r="F594" s="86"/>
      <c r="G594" s="86"/>
      <c r="H594" s="86"/>
      <c r="I594" s="86"/>
      <c r="J594" s="86"/>
    </row>
    <row r="595" spans="1:10" ht="12.95" customHeight="1" x14ac:dyDescent="0.2">
      <c r="A595" s="86"/>
      <c r="B595" s="132"/>
      <c r="C595" s="132"/>
      <c r="D595" s="86"/>
      <c r="E595" s="86"/>
      <c r="F595" s="86"/>
      <c r="G595" s="86"/>
      <c r="H595" s="86"/>
      <c r="I595" s="86"/>
      <c r="J595" s="86"/>
    </row>
    <row r="596" spans="1:10" ht="12.95" customHeight="1" x14ac:dyDescent="0.2">
      <c r="A596" s="86"/>
      <c r="B596" s="132"/>
      <c r="C596" s="132"/>
      <c r="D596" s="86"/>
      <c r="E596" s="86"/>
      <c r="F596" s="86"/>
      <c r="G596" s="86"/>
      <c r="H596" s="86"/>
      <c r="I596" s="86"/>
      <c r="J596" s="86"/>
    </row>
    <row r="597" spans="1:10" ht="12.95" customHeight="1" x14ac:dyDescent="0.2">
      <c r="A597" s="86"/>
      <c r="B597" s="132"/>
      <c r="C597" s="132"/>
      <c r="D597" s="86"/>
      <c r="E597" s="86"/>
      <c r="F597" s="86"/>
      <c r="G597" s="86"/>
      <c r="H597" s="86"/>
      <c r="I597" s="86"/>
      <c r="J597" s="86"/>
    </row>
    <row r="598" spans="1:10" ht="12.95" customHeight="1" x14ac:dyDescent="0.2">
      <c r="A598" s="86"/>
      <c r="B598" s="132"/>
      <c r="C598" s="132"/>
      <c r="D598" s="86"/>
      <c r="E598" s="86"/>
      <c r="F598" s="86"/>
      <c r="G598" s="86"/>
      <c r="H598" s="86"/>
      <c r="I598" s="86"/>
      <c r="J598" s="86"/>
    </row>
    <row r="599" spans="1:10" ht="12.95" customHeight="1" x14ac:dyDescent="0.2">
      <c r="A599" s="86"/>
      <c r="B599" s="132"/>
      <c r="C599" s="132"/>
      <c r="D599" s="86"/>
      <c r="E599" s="86"/>
      <c r="F599" s="86"/>
      <c r="G599" s="86"/>
      <c r="H599" s="86"/>
      <c r="I599" s="86"/>
      <c r="J599" s="86"/>
    </row>
    <row r="600" spans="1:10" ht="12.95" customHeight="1" x14ac:dyDescent="0.2">
      <c r="A600" s="86"/>
      <c r="B600" s="132"/>
      <c r="C600" s="132"/>
      <c r="D600" s="86"/>
      <c r="E600" s="86"/>
      <c r="F600" s="86"/>
      <c r="G600" s="86"/>
      <c r="H600" s="86"/>
      <c r="I600" s="86"/>
      <c r="J600" s="86"/>
    </row>
    <row r="601" spans="1:10" ht="12.95" customHeight="1" x14ac:dyDescent="0.2">
      <c r="A601" s="86"/>
      <c r="B601" s="132"/>
      <c r="C601" s="132"/>
      <c r="D601" s="86"/>
      <c r="E601" s="86"/>
      <c r="F601" s="86"/>
      <c r="G601" s="86"/>
      <c r="H601" s="86"/>
      <c r="I601" s="86"/>
      <c r="J601" s="86"/>
    </row>
    <row r="602" spans="1:10" ht="12.95" customHeight="1" x14ac:dyDescent="0.2">
      <c r="A602" s="86"/>
      <c r="B602" s="132"/>
      <c r="C602" s="132"/>
      <c r="D602" s="86"/>
      <c r="E602" s="86"/>
      <c r="F602" s="86"/>
      <c r="G602" s="86"/>
      <c r="H602" s="86"/>
      <c r="I602" s="86"/>
      <c r="J602" s="86"/>
    </row>
    <row r="603" spans="1:10" ht="12.95" customHeight="1" x14ac:dyDescent="0.2">
      <c r="A603" s="86"/>
      <c r="B603" s="132"/>
      <c r="C603" s="132"/>
      <c r="D603" s="86"/>
      <c r="E603" s="86"/>
      <c r="F603" s="86"/>
      <c r="G603" s="86"/>
      <c r="H603" s="86"/>
      <c r="I603" s="86"/>
      <c r="J603" s="86"/>
    </row>
    <row r="604" spans="1:10" ht="12.95" customHeight="1" x14ac:dyDescent="0.2">
      <c r="A604" s="86"/>
      <c r="B604" s="132"/>
      <c r="C604" s="132"/>
      <c r="D604" s="86"/>
      <c r="E604" s="86"/>
      <c r="F604" s="86"/>
      <c r="G604" s="86"/>
      <c r="H604" s="86"/>
      <c r="I604" s="86"/>
      <c r="J604" s="86"/>
    </row>
    <row r="605" spans="1:10" ht="12.95" customHeight="1" x14ac:dyDescent="0.2">
      <c r="A605" s="86"/>
      <c r="B605" s="132"/>
      <c r="C605" s="132"/>
      <c r="D605" s="86"/>
      <c r="E605" s="86"/>
      <c r="F605" s="86"/>
      <c r="G605" s="86"/>
      <c r="H605" s="86"/>
      <c r="I605" s="86"/>
      <c r="J605" s="86"/>
    </row>
    <row r="606" spans="1:10" ht="12.95" customHeight="1" x14ac:dyDescent="0.2">
      <c r="A606" s="86"/>
      <c r="B606" s="132"/>
      <c r="C606" s="132"/>
      <c r="D606" s="86"/>
      <c r="E606" s="86"/>
      <c r="F606" s="86"/>
      <c r="G606" s="86"/>
      <c r="H606" s="86"/>
      <c r="I606" s="86"/>
      <c r="J606" s="86"/>
    </row>
    <row r="607" spans="1:10" ht="12.95" customHeight="1" x14ac:dyDescent="0.2">
      <c r="A607" s="86"/>
      <c r="B607" s="132"/>
      <c r="C607" s="132"/>
      <c r="D607" s="86"/>
      <c r="E607" s="86"/>
      <c r="F607" s="86"/>
      <c r="G607" s="86"/>
      <c r="H607" s="86"/>
      <c r="I607" s="86"/>
      <c r="J607" s="86"/>
    </row>
    <row r="608" spans="1:10" ht="12.95" customHeight="1" x14ac:dyDescent="0.2">
      <c r="A608" s="86"/>
      <c r="B608" s="132"/>
      <c r="C608" s="132"/>
      <c r="D608" s="86"/>
      <c r="E608" s="86"/>
      <c r="F608" s="86"/>
      <c r="G608" s="86"/>
      <c r="H608" s="86"/>
      <c r="I608" s="86"/>
      <c r="J608" s="86"/>
    </row>
    <row r="609" spans="1:10" ht="12.95" customHeight="1" x14ac:dyDescent="0.2">
      <c r="A609" s="86"/>
      <c r="B609" s="132"/>
      <c r="C609" s="132"/>
      <c r="D609" s="86"/>
      <c r="E609" s="86"/>
      <c r="F609" s="86"/>
      <c r="G609" s="86"/>
      <c r="H609" s="86"/>
      <c r="I609" s="86"/>
      <c r="J609" s="86"/>
    </row>
    <row r="610" spans="1:10" ht="12.95" customHeight="1" x14ac:dyDescent="0.2">
      <c r="A610" s="86"/>
      <c r="B610" s="132"/>
      <c r="C610" s="132"/>
      <c r="D610" s="86"/>
      <c r="E610" s="86"/>
      <c r="F610" s="86"/>
      <c r="G610" s="86"/>
      <c r="H610" s="86"/>
      <c r="I610" s="86"/>
      <c r="J610" s="86"/>
    </row>
    <row r="611" spans="1:10" ht="12.95" customHeight="1" x14ac:dyDescent="0.2">
      <c r="A611" s="86"/>
      <c r="B611" s="132"/>
      <c r="C611" s="132"/>
      <c r="D611" s="86"/>
      <c r="E611" s="86"/>
      <c r="F611" s="86"/>
      <c r="G611" s="86"/>
      <c r="H611" s="86"/>
      <c r="I611" s="86"/>
      <c r="J611" s="86"/>
    </row>
    <row r="612" spans="1:10" ht="12.95" customHeight="1" x14ac:dyDescent="0.2">
      <c r="A612" s="86"/>
      <c r="B612" s="132"/>
      <c r="C612" s="132"/>
      <c r="D612" s="86"/>
      <c r="E612" s="86"/>
      <c r="F612" s="86"/>
      <c r="G612" s="86"/>
      <c r="H612" s="86"/>
      <c r="I612" s="86"/>
      <c r="J612" s="86"/>
    </row>
    <row r="613" spans="1:10" ht="12.95" customHeight="1" x14ac:dyDescent="0.2">
      <c r="A613" s="86"/>
      <c r="B613" s="132"/>
      <c r="C613" s="132"/>
      <c r="D613" s="86"/>
      <c r="E613" s="86"/>
      <c r="F613" s="86"/>
      <c r="G613" s="86"/>
      <c r="H613" s="86"/>
      <c r="I613" s="86"/>
      <c r="J613" s="86"/>
    </row>
    <row r="614" spans="1:10" ht="12.95" customHeight="1" x14ac:dyDescent="0.2">
      <c r="A614" s="86"/>
      <c r="B614" s="132"/>
      <c r="C614" s="132"/>
      <c r="D614" s="86"/>
      <c r="E614" s="86"/>
      <c r="F614" s="86"/>
      <c r="G614" s="86"/>
      <c r="H614" s="86"/>
      <c r="I614" s="86"/>
      <c r="J614" s="86"/>
    </row>
    <row r="615" spans="1:10" ht="12.95" customHeight="1" x14ac:dyDescent="0.2">
      <c r="A615" s="86"/>
      <c r="B615" s="132"/>
      <c r="C615" s="132"/>
      <c r="D615" s="86"/>
      <c r="E615" s="86"/>
      <c r="F615" s="86"/>
      <c r="G615" s="86"/>
      <c r="H615" s="86"/>
      <c r="I615" s="86"/>
      <c r="J615" s="86"/>
    </row>
    <row r="616" spans="1:10" ht="12.95" customHeight="1" x14ac:dyDescent="0.2">
      <c r="A616" s="86"/>
      <c r="B616" s="132"/>
      <c r="C616" s="132"/>
      <c r="D616" s="86"/>
      <c r="E616" s="86"/>
      <c r="F616" s="86"/>
      <c r="G616" s="86"/>
      <c r="H616" s="86"/>
      <c r="I616" s="86"/>
      <c r="J616" s="86"/>
    </row>
    <row r="617" spans="1:10" ht="12.95" customHeight="1" x14ac:dyDescent="0.2">
      <c r="A617" s="86"/>
      <c r="B617" s="132"/>
      <c r="C617" s="132"/>
      <c r="D617" s="86"/>
      <c r="E617" s="86"/>
      <c r="F617" s="86"/>
      <c r="G617" s="86"/>
      <c r="H617" s="86"/>
      <c r="I617" s="86"/>
      <c r="J617" s="86"/>
    </row>
    <row r="618" spans="1:10" ht="12.95" customHeight="1" x14ac:dyDescent="0.2">
      <c r="A618" s="86"/>
      <c r="B618" s="132"/>
      <c r="C618" s="132"/>
      <c r="D618" s="86"/>
      <c r="E618" s="86"/>
      <c r="F618" s="86"/>
      <c r="G618" s="86"/>
      <c r="H618" s="86"/>
      <c r="I618" s="86"/>
      <c r="J618" s="86"/>
    </row>
    <row r="619" spans="1:10" ht="12.95" customHeight="1" x14ac:dyDescent="0.2">
      <c r="A619" s="86"/>
      <c r="B619" s="132"/>
      <c r="C619" s="132"/>
      <c r="D619" s="86"/>
      <c r="E619" s="86"/>
      <c r="F619" s="86"/>
      <c r="G619" s="86"/>
      <c r="H619" s="86"/>
      <c r="I619" s="86"/>
      <c r="J619" s="86"/>
    </row>
    <row r="620" spans="1:10" ht="12.95" customHeight="1" x14ac:dyDescent="0.2">
      <c r="A620" s="86"/>
      <c r="B620" s="132"/>
      <c r="C620" s="132"/>
      <c r="D620" s="86"/>
      <c r="E620" s="86"/>
      <c r="F620" s="86"/>
      <c r="G620" s="86"/>
      <c r="H620" s="86"/>
      <c r="I620" s="86"/>
      <c r="J620" s="86"/>
    </row>
    <row r="621" spans="1:10" ht="12.95" customHeight="1" x14ac:dyDescent="0.2">
      <c r="A621" s="86"/>
      <c r="B621" s="132"/>
      <c r="C621" s="132"/>
      <c r="D621" s="86"/>
      <c r="E621" s="86"/>
      <c r="F621" s="86"/>
      <c r="G621" s="86"/>
      <c r="H621" s="86"/>
      <c r="I621" s="86"/>
      <c r="J621" s="86"/>
    </row>
    <row r="622" spans="1:10" ht="12.95" customHeight="1" x14ac:dyDescent="0.2">
      <c r="A622" s="86"/>
      <c r="B622" s="132"/>
      <c r="C622" s="132"/>
      <c r="D622" s="86"/>
      <c r="E622" s="86"/>
      <c r="F622" s="86"/>
      <c r="G622" s="86"/>
      <c r="H622" s="86"/>
      <c r="I622" s="86"/>
      <c r="J622" s="86"/>
    </row>
    <row r="623" spans="1:10" ht="12.95" customHeight="1" x14ac:dyDescent="0.2">
      <c r="A623" s="86"/>
      <c r="B623" s="132"/>
      <c r="C623" s="132"/>
      <c r="D623" s="86"/>
      <c r="E623" s="86"/>
      <c r="F623" s="86"/>
      <c r="G623" s="86"/>
      <c r="H623" s="86"/>
      <c r="I623" s="86"/>
      <c r="J623" s="86"/>
    </row>
    <row r="624" spans="1:10" ht="12.95" customHeight="1" x14ac:dyDescent="0.2">
      <c r="A624" s="86"/>
      <c r="B624" s="132"/>
      <c r="C624" s="132"/>
      <c r="D624" s="86"/>
      <c r="E624" s="86"/>
      <c r="F624" s="86"/>
      <c r="G624" s="86"/>
      <c r="H624" s="86"/>
      <c r="I624" s="86"/>
      <c r="J624" s="86"/>
    </row>
    <row r="625" spans="1:10" ht="12.95" customHeight="1" x14ac:dyDescent="0.2">
      <c r="A625" s="86"/>
      <c r="B625" s="132"/>
      <c r="C625" s="132"/>
      <c r="D625" s="86"/>
      <c r="E625" s="86"/>
      <c r="F625" s="86"/>
      <c r="G625" s="86"/>
      <c r="H625" s="86"/>
      <c r="I625" s="86"/>
      <c r="J625" s="86"/>
    </row>
    <row r="626" spans="1:10" ht="12.95" customHeight="1" x14ac:dyDescent="0.2">
      <c r="A626" s="86"/>
      <c r="B626" s="132"/>
      <c r="C626" s="132"/>
      <c r="D626" s="86"/>
      <c r="E626" s="86"/>
      <c r="F626" s="86"/>
      <c r="G626" s="86"/>
      <c r="H626" s="86"/>
      <c r="I626" s="86"/>
      <c r="J626" s="86"/>
    </row>
    <row r="627" spans="1:10" ht="12.95" customHeight="1" x14ac:dyDescent="0.2">
      <c r="A627" s="86"/>
      <c r="B627" s="132"/>
      <c r="C627" s="132"/>
      <c r="D627" s="86"/>
      <c r="E627" s="86"/>
      <c r="F627" s="86"/>
      <c r="G627" s="86"/>
      <c r="H627" s="86"/>
      <c r="I627" s="86"/>
      <c r="J627" s="86"/>
    </row>
    <row r="628" spans="1:10" ht="12.95" customHeight="1" x14ac:dyDescent="0.2">
      <c r="A628" s="86"/>
      <c r="B628" s="132"/>
      <c r="C628" s="132"/>
      <c r="D628" s="86"/>
      <c r="E628" s="86"/>
      <c r="F628" s="86"/>
      <c r="G628" s="86"/>
      <c r="H628" s="86"/>
      <c r="I628" s="86"/>
      <c r="J628" s="86"/>
    </row>
    <row r="629" spans="1:10" ht="12.95" customHeight="1" x14ac:dyDescent="0.2">
      <c r="A629" s="86"/>
      <c r="B629" s="132"/>
      <c r="C629" s="132"/>
      <c r="D629" s="86"/>
      <c r="E629" s="86"/>
      <c r="F629" s="86"/>
      <c r="G629" s="86"/>
      <c r="H629" s="86"/>
      <c r="I629" s="86"/>
      <c r="J629" s="86"/>
    </row>
    <row r="630" spans="1:10" ht="12.95" customHeight="1" x14ac:dyDescent="0.2">
      <c r="A630" s="86"/>
      <c r="B630" s="132"/>
      <c r="C630" s="132"/>
      <c r="D630" s="86"/>
      <c r="E630" s="86"/>
      <c r="F630" s="86"/>
      <c r="G630" s="86"/>
      <c r="H630" s="86"/>
      <c r="I630" s="86"/>
      <c r="J630" s="86"/>
    </row>
    <row r="631" spans="1:10" ht="12.95" customHeight="1" x14ac:dyDescent="0.2">
      <c r="A631" s="86"/>
      <c r="B631" s="132"/>
      <c r="C631" s="132"/>
      <c r="D631" s="86"/>
      <c r="E631" s="86"/>
      <c r="F631" s="86"/>
      <c r="G631" s="86"/>
      <c r="H631" s="86"/>
      <c r="I631" s="86"/>
      <c r="J631" s="86"/>
    </row>
    <row r="632" spans="1:10" ht="12.95" customHeight="1" x14ac:dyDescent="0.2">
      <c r="A632" s="86"/>
      <c r="B632" s="132"/>
      <c r="C632" s="132"/>
      <c r="D632" s="86"/>
      <c r="E632" s="86"/>
      <c r="F632" s="86"/>
      <c r="G632" s="86"/>
      <c r="H632" s="86"/>
      <c r="I632" s="86"/>
      <c r="J632" s="86"/>
    </row>
    <row r="633" spans="1:10" ht="12.95" customHeight="1" x14ac:dyDescent="0.2">
      <c r="A633" s="86"/>
      <c r="B633" s="132"/>
      <c r="C633" s="132"/>
      <c r="D633" s="86"/>
      <c r="E633" s="86"/>
      <c r="F633" s="86"/>
      <c r="G633" s="86"/>
      <c r="H633" s="86"/>
      <c r="I633" s="86"/>
      <c r="J633" s="86"/>
    </row>
    <row r="634" spans="1:10" ht="12.95" customHeight="1" x14ac:dyDescent="0.2">
      <c r="A634" s="86"/>
      <c r="B634" s="132"/>
      <c r="C634" s="132"/>
      <c r="D634" s="86"/>
      <c r="E634" s="86"/>
      <c r="F634" s="86"/>
      <c r="G634" s="86"/>
      <c r="H634" s="86"/>
      <c r="I634" s="86"/>
      <c r="J634" s="86"/>
    </row>
    <row r="635" spans="1:10" ht="12.95" customHeight="1" x14ac:dyDescent="0.2">
      <c r="A635" s="86"/>
      <c r="B635" s="132"/>
      <c r="C635" s="132"/>
      <c r="D635" s="86"/>
      <c r="E635" s="86"/>
      <c r="F635" s="86"/>
      <c r="G635" s="86"/>
      <c r="H635" s="86"/>
      <c r="I635" s="86"/>
      <c r="J635" s="86"/>
    </row>
    <row r="636" spans="1:10" ht="12.95" customHeight="1" x14ac:dyDescent="0.2">
      <c r="A636" s="86"/>
      <c r="B636" s="132"/>
      <c r="C636" s="132"/>
      <c r="D636" s="86"/>
      <c r="E636" s="86"/>
      <c r="F636" s="86"/>
      <c r="G636" s="86"/>
      <c r="H636" s="86"/>
      <c r="I636" s="86"/>
      <c r="J636" s="86"/>
    </row>
    <row r="637" spans="1:10" ht="12.95" customHeight="1" x14ac:dyDescent="0.2">
      <c r="A637" s="86"/>
      <c r="B637" s="132"/>
      <c r="C637" s="132"/>
      <c r="D637" s="86"/>
      <c r="E637" s="86"/>
      <c r="F637" s="86"/>
      <c r="G637" s="86"/>
      <c r="H637" s="86"/>
      <c r="I637" s="86"/>
      <c r="J637" s="86"/>
    </row>
    <row r="638" spans="1:10" ht="12.95" customHeight="1" x14ac:dyDescent="0.2">
      <c r="A638" s="86"/>
      <c r="B638" s="132"/>
      <c r="C638" s="132"/>
      <c r="D638" s="86"/>
      <c r="E638" s="86"/>
      <c r="F638" s="86"/>
      <c r="G638" s="86"/>
      <c r="H638" s="86"/>
      <c r="I638" s="86"/>
      <c r="J638" s="86"/>
    </row>
    <row r="639" spans="1:10" ht="12.95" customHeight="1" x14ac:dyDescent="0.2">
      <c r="A639" s="86"/>
      <c r="B639" s="132"/>
      <c r="C639" s="132"/>
      <c r="D639" s="86"/>
      <c r="E639" s="86"/>
      <c r="F639" s="86"/>
      <c r="G639" s="86"/>
      <c r="H639" s="86"/>
      <c r="I639" s="86"/>
      <c r="J639" s="86"/>
    </row>
    <row r="640" spans="1:10" ht="12.95" customHeight="1" x14ac:dyDescent="0.2">
      <c r="A640" s="86"/>
      <c r="B640" s="132"/>
      <c r="C640" s="132"/>
      <c r="D640" s="86"/>
      <c r="E640" s="86"/>
      <c r="F640" s="86"/>
      <c r="G640" s="86"/>
      <c r="H640" s="86"/>
      <c r="I640" s="86"/>
      <c r="J640" s="86"/>
    </row>
    <row r="641" spans="1:10" ht="12.95" customHeight="1" x14ac:dyDescent="0.2">
      <c r="A641" s="86"/>
      <c r="B641" s="132"/>
      <c r="C641" s="132"/>
      <c r="D641" s="86"/>
      <c r="E641" s="86"/>
      <c r="F641" s="86"/>
      <c r="G641" s="86"/>
      <c r="H641" s="86"/>
      <c r="I641" s="86"/>
      <c r="J641" s="86"/>
    </row>
    <row r="642" spans="1:10" ht="12.95" customHeight="1" x14ac:dyDescent="0.2">
      <c r="A642" s="86"/>
      <c r="B642" s="132"/>
      <c r="C642" s="132"/>
      <c r="D642" s="86"/>
      <c r="E642" s="86"/>
      <c r="F642" s="86"/>
      <c r="G642" s="86"/>
      <c r="H642" s="86"/>
      <c r="I642" s="86"/>
      <c r="J642" s="86"/>
    </row>
    <row r="643" spans="1:10" ht="12.95" customHeight="1" x14ac:dyDescent="0.2">
      <c r="A643" s="86"/>
      <c r="B643" s="132"/>
      <c r="C643" s="132"/>
      <c r="D643" s="86"/>
      <c r="E643" s="86"/>
      <c r="F643" s="86"/>
      <c r="G643" s="86"/>
      <c r="H643" s="86"/>
      <c r="I643" s="86"/>
      <c r="J643" s="86"/>
    </row>
    <row r="644" spans="1:10" ht="12.95" customHeight="1" x14ac:dyDescent="0.2">
      <c r="A644" s="86"/>
      <c r="B644" s="132"/>
      <c r="C644" s="132"/>
      <c r="D644" s="86"/>
      <c r="E644" s="86"/>
      <c r="F644" s="86"/>
      <c r="G644" s="86"/>
      <c r="H644" s="86"/>
      <c r="I644" s="86"/>
      <c r="J644" s="86"/>
    </row>
    <row r="645" spans="1:10" ht="12.95" customHeight="1" x14ac:dyDescent="0.2">
      <c r="A645" s="86"/>
      <c r="B645" s="132"/>
      <c r="C645" s="132"/>
      <c r="D645" s="86"/>
      <c r="E645" s="86"/>
      <c r="F645" s="86"/>
      <c r="G645" s="86"/>
      <c r="H645" s="86"/>
      <c r="I645" s="86"/>
      <c r="J645" s="86"/>
    </row>
    <row r="646" spans="1:10" ht="12.95" customHeight="1" x14ac:dyDescent="0.2">
      <c r="A646" s="86"/>
      <c r="B646" s="132"/>
      <c r="C646" s="132"/>
      <c r="D646" s="86"/>
      <c r="E646" s="86"/>
      <c r="F646" s="86"/>
      <c r="G646" s="86"/>
      <c r="H646" s="86"/>
      <c r="I646" s="86"/>
      <c r="J646" s="86"/>
    </row>
    <row r="647" spans="1:10" ht="12.95" customHeight="1" x14ac:dyDescent="0.2">
      <c r="A647" s="86"/>
      <c r="B647" s="132"/>
      <c r="C647" s="132"/>
      <c r="D647" s="86"/>
      <c r="E647" s="86"/>
      <c r="F647" s="86"/>
      <c r="G647" s="86"/>
      <c r="H647" s="86"/>
      <c r="I647" s="86"/>
      <c r="J647" s="86"/>
    </row>
    <row r="648" spans="1:10" ht="12.95" customHeight="1" x14ac:dyDescent="0.2">
      <c r="A648" s="86"/>
      <c r="B648" s="132"/>
      <c r="C648" s="132"/>
      <c r="D648" s="86"/>
      <c r="E648" s="86"/>
      <c r="F648" s="86"/>
      <c r="G648" s="86"/>
      <c r="H648" s="86"/>
      <c r="I648" s="86"/>
      <c r="J648" s="86"/>
    </row>
    <row r="649" spans="1:10" ht="12.95" customHeight="1" x14ac:dyDescent="0.2">
      <c r="A649" s="86"/>
      <c r="B649" s="132"/>
      <c r="C649" s="132"/>
      <c r="D649" s="86"/>
      <c r="E649" s="86"/>
      <c r="F649" s="86"/>
      <c r="G649" s="86"/>
      <c r="H649" s="86"/>
      <c r="I649" s="86"/>
      <c r="J649" s="86"/>
    </row>
    <row r="650" spans="1:10" ht="12.95" customHeight="1" x14ac:dyDescent="0.2">
      <c r="A650" s="86"/>
      <c r="B650" s="132"/>
      <c r="C650" s="132"/>
      <c r="D650" s="86"/>
      <c r="E650" s="86"/>
      <c r="F650" s="86"/>
      <c r="G650" s="86"/>
      <c r="H650" s="86"/>
      <c r="I650" s="86"/>
      <c r="J650" s="86"/>
    </row>
    <row r="651" spans="1:10" ht="12.95" customHeight="1" x14ac:dyDescent="0.2">
      <c r="A651" s="86"/>
      <c r="B651" s="132"/>
      <c r="C651" s="132"/>
      <c r="D651" s="86"/>
      <c r="E651" s="86"/>
      <c r="F651" s="86"/>
      <c r="G651" s="86"/>
      <c r="H651" s="86"/>
      <c r="I651" s="86"/>
      <c r="J651" s="86"/>
    </row>
    <row r="652" spans="1:10" ht="12.95" customHeight="1" x14ac:dyDescent="0.2">
      <c r="A652" s="86"/>
      <c r="B652" s="132"/>
      <c r="C652" s="132"/>
      <c r="D652" s="86"/>
      <c r="E652" s="86"/>
      <c r="F652" s="86"/>
      <c r="G652" s="86"/>
      <c r="H652" s="86"/>
      <c r="I652" s="86"/>
      <c r="J652" s="86"/>
    </row>
    <row r="653" spans="1:10" ht="12.95" customHeight="1" x14ac:dyDescent="0.2">
      <c r="A653" s="86"/>
      <c r="B653" s="132"/>
      <c r="C653" s="132"/>
      <c r="D653" s="86"/>
      <c r="E653" s="86"/>
      <c r="F653" s="86"/>
      <c r="G653" s="86"/>
      <c r="H653" s="86"/>
      <c r="I653" s="86"/>
      <c r="J653" s="86"/>
    </row>
    <row r="654" spans="1:10" ht="12.95" customHeight="1" x14ac:dyDescent="0.2">
      <c r="A654" s="86"/>
      <c r="B654" s="132"/>
      <c r="C654" s="132"/>
      <c r="D654" s="86"/>
      <c r="E654" s="86"/>
      <c r="F654" s="86"/>
      <c r="G654" s="86"/>
      <c r="H654" s="86"/>
      <c r="I654" s="86"/>
      <c r="J654" s="86"/>
    </row>
    <row r="655" spans="1:10" ht="12.95" customHeight="1" x14ac:dyDescent="0.2">
      <c r="A655" s="86"/>
      <c r="B655" s="132"/>
      <c r="C655" s="132"/>
      <c r="D655" s="86"/>
      <c r="E655" s="86"/>
      <c r="F655" s="86"/>
      <c r="G655" s="86"/>
      <c r="H655" s="86"/>
      <c r="I655" s="86"/>
      <c r="J655" s="86"/>
    </row>
    <row r="656" spans="1:10" ht="12.95" customHeight="1" x14ac:dyDescent="0.2">
      <c r="A656" s="86"/>
      <c r="B656" s="132"/>
      <c r="C656" s="132"/>
      <c r="D656" s="86"/>
      <c r="E656" s="86"/>
      <c r="F656" s="86"/>
      <c r="G656" s="86"/>
      <c r="H656" s="86"/>
      <c r="I656" s="86"/>
      <c r="J656" s="86"/>
    </row>
    <row r="657" spans="1:10" ht="12.95" customHeight="1" x14ac:dyDescent="0.2">
      <c r="A657" s="86"/>
      <c r="B657" s="132"/>
      <c r="C657" s="132"/>
      <c r="D657" s="86"/>
      <c r="E657" s="86"/>
      <c r="F657" s="86"/>
      <c r="G657" s="86"/>
      <c r="H657" s="86"/>
      <c r="I657" s="86"/>
      <c r="J657" s="86"/>
    </row>
    <row r="658" spans="1:10" ht="12.95" customHeight="1" x14ac:dyDescent="0.2">
      <c r="A658" s="86"/>
      <c r="B658" s="132"/>
      <c r="C658" s="132"/>
      <c r="D658" s="86"/>
      <c r="E658" s="86"/>
      <c r="F658" s="86"/>
      <c r="G658" s="86"/>
      <c r="H658" s="86"/>
      <c r="I658" s="86"/>
      <c r="J658" s="86"/>
    </row>
    <row r="659" spans="1:10" ht="12.95" customHeight="1" x14ac:dyDescent="0.2">
      <c r="A659" s="86"/>
      <c r="B659" s="132"/>
      <c r="C659" s="132"/>
      <c r="D659" s="86"/>
      <c r="E659" s="86"/>
      <c r="F659" s="86"/>
      <c r="G659" s="86"/>
      <c r="H659" s="86"/>
      <c r="I659" s="86"/>
      <c r="J659" s="86"/>
    </row>
    <row r="660" spans="1:10" ht="12.95" customHeight="1" x14ac:dyDescent="0.2">
      <c r="A660" s="86"/>
      <c r="B660" s="132"/>
      <c r="C660" s="132"/>
      <c r="D660" s="86"/>
      <c r="E660" s="86"/>
      <c r="F660" s="86"/>
      <c r="G660" s="86"/>
      <c r="H660" s="86"/>
      <c r="I660" s="86"/>
      <c r="J660" s="86"/>
    </row>
    <row r="661" spans="1:10" ht="12.95" customHeight="1" x14ac:dyDescent="0.2">
      <c r="A661" s="86"/>
      <c r="B661" s="132"/>
      <c r="C661" s="132"/>
      <c r="D661" s="86"/>
      <c r="E661" s="86"/>
      <c r="F661" s="86"/>
      <c r="G661" s="86"/>
      <c r="H661" s="86"/>
      <c r="I661" s="86"/>
      <c r="J661" s="86"/>
    </row>
    <row r="662" spans="1:10" ht="12.95" customHeight="1" x14ac:dyDescent="0.2">
      <c r="A662" s="86"/>
      <c r="B662" s="132"/>
      <c r="C662" s="132"/>
      <c r="D662" s="86"/>
      <c r="E662" s="86"/>
      <c r="F662" s="86"/>
      <c r="G662" s="86"/>
      <c r="H662" s="86"/>
      <c r="I662" s="86"/>
      <c r="J662" s="86"/>
    </row>
    <row r="663" spans="1:10" ht="12.95" customHeight="1" x14ac:dyDescent="0.2">
      <c r="A663" s="86"/>
      <c r="B663" s="132"/>
      <c r="C663" s="132"/>
      <c r="D663" s="86"/>
      <c r="E663" s="86"/>
      <c r="F663" s="86"/>
      <c r="G663" s="86"/>
      <c r="H663" s="86"/>
      <c r="I663" s="86"/>
      <c r="J663" s="86"/>
    </row>
    <row r="664" spans="1:10" ht="12.95" customHeight="1" x14ac:dyDescent="0.2">
      <c r="A664" s="86"/>
      <c r="B664" s="132"/>
      <c r="C664" s="132"/>
      <c r="D664" s="86"/>
      <c r="E664" s="86"/>
      <c r="F664" s="86"/>
      <c r="G664" s="86"/>
      <c r="H664" s="86"/>
      <c r="I664" s="86"/>
      <c r="J664" s="86"/>
    </row>
    <row r="665" spans="1:10" ht="12.95" customHeight="1" x14ac:dyDescent="0.2">
      <c r="A665" s="86"/>
      <c r="B665" s="132"/>
      <c r="C665" s="132"/>
      <c r="D665" s="86"/>
      <c r="E665" s="86"/>
      <c r="F665" s="86"/>
      <c r="G665" s="86"/>
      <c r="H665" s="86"/>
      <c r="I665" s="86"/>
      <c r="J665" s="86"/>
    </row>
    <row r="666" spans="1:10" ht="12.95" customHeight="1" x14ac:dyDescent="0.2">
      <c r="A666" s="86"/>
      <c r="B666" s="132"/>
      <c r="C666" s="132"/>
      <c r="D666" s="86"/>
      <c r="E666" s="86"/>
      <c r="F666" s="86"/>
      <c r="G666" s="86"/>
      <c r="H666" s="86"/>
      <c r="I666" s="86"/>
      <c r="J666" s="86"/>
    </row>
    <row r="667" spans="1:10" ht="12.95" customHeight="1" x14ac:dyDescent="0.2">
      <c r="A667" s="86"/>
      <c r="B667" s="132"/>
      <c r="C667" s="132"/>
      <c r="D667" s="86"/>
      <c r="E667" s="86"/>
      <c r="F667" s="86"/>
      <c r="G667" s="86"/>
      <c r="H667" s="86"/>
      <c r="I667" s="86"/>
      <c r="J667" s="86"/>
    </row>
    <row r="668" spans="1:10" ht="12.95" customHeight="1" x14ac:dyDescent="0.2">
      <c r="A668" s="86"/>
      <c r="B668" s="132"/>
      <c r="C668" s="132"/>
      <c r="D668" s="86"/>
      <c r="E668" s="86"/>
      <c r="F668" s="86"/>
      <c r="G668" s="86"/>
      <c r="H668" s="86"/>
      <c r="I668" s="86"/>
      <c r="J668" s="86"/>
    </row>
    <row r="669" spans="1:10" ht="12.95" customHeight="1" x14ac:dyDescent="0.2">
      <c r="A669" s="86"/>
      <c r="B669" s="132"/>
      <c r="C669" s="132"/>
      <c r="D669" s="86"/>
      <c r="E669" s="86"/>
      <c r="F669" s="86"/>
      <c r="G669" s="86"/>
      <c r="H669" s="86"/>
      <c r="I669" s="86"/>
      <c r="J669" s="86"/>
    </row>
    <row r="670" spans="1:10" ht="12.95" customHeight="1" x14ac:dyDescent="0.2">
      <c r="A670" s="86"/>
      <c r="B670" s="132"/>
      <c r="C670" s="132"/>
      <c r="D670" s="86"/>
      <c r="E670" s="86"/>
      <c r="F670" s="86"/>
      <c r="G670" s="86"/>
      <c r="H670" s="86"/>
      <c r="I670" s="86"/>
      <c r="J670" s="86"/>
    </row>
    <row r="671" spans="1:10" ht="12.95" customHeight="1" x14ac:dyDescent="0.2">
      <c r="A671" s="86"/>
      <c r="B671" s="132"/>
      <c r="C671" s="132"/>
      <c r="D671" s="86"/>
      <c r="E671" s="86"/>
      <c r="F671" s="86"/>
      <c r="G671" s="86"/>
      <c r="H671" s="86"/>
      <c r="I671" s="86"/>
      <c r="J671" s="86"/>
    </row>
    <row r="672" spans="1:10" ht="12.95" customHeight="1" x14ac:dyDescent="0.2">
      <c r="A672" s="86"/>
      <c r="B672" s="132"/>
      <c r="C672" s="132"/>
      <c r="D672" s="86"/>
      <c r="E672" s="86"/>
      <c r="F672" s="86"/>
      <c r="G672" s="86"/>
      <c r="H672" s="86"/>
      <c r="I672" s="86"/>
      <c r="J672" s="86"/>
    </row>
    <row r="673" spans="1:10" ht="12.95" customHeight="1" x14ac:dyDescent="0.2">
      <c r="A673" s="86"/>
      <c r="B673" s="132"/>
      <c r="C673" s="132"/>
      <c r="D673" s="86"/>
      <c r="E673" s="86"/>
      <c r="F673" s="86"/>
      <c r="G673" s="86"/>
      <c r="H673" s="86"/>
      <c r="I673" s="86"/>
      <c r="J673" s="86"/>
    </row>
    <row r="674" spans="1:10" ht="12.95" customHeight="1" x14ac:dyDescent="0.2">
      <c r="A674" s="86"/>
      <c r="B674" s="132"/>
      <c r="C674" s="132"/>
      <c r="D674" s="86"/>
      <c r="E674" s="86"/>
      <c r="F674" s="86"/>
      <c r="G674" s="86"/>
      <c r="H674" s="86"/>
      <c r="I674" s="86"/>
      <c r="J674" s="86"/>
    </row>
    <row r="675" spans="1:10" ht="12.95" customHeight="1" x14ac:dyDescent="0.2">
      <c r="A675" s="86"/>
      <c r="B675" s="132"/>
      <c r="C675" s="132"/>
      <c r="D675" s="86"/>
      <c r="E675" s="86"/>
      <c r="F675" s="86"/>
      <c r="G675" s="86"/>
      <c r="H675" s="86"/>
      <c r="I675" s="86"/>
      <c r="J675" s="86"/>
    </row>
    <row r="676" spans="1:10" ht="12.95" customHeight="1" x14ac:dyDescent="0.2">
      <c r="A676" s="86"/>
      <c r="B676" s="132"/>
      <c r="C676" s="132"/>
      <c r="D676" s="86"/>
      <c r="E676" s="86"/>
      <c r="F676" s="86"/>
      <c r="G676" s="86"/>
      <c r="H676" s="86"/>
      <c r="I676" s="86"/>
      <c r="J676" s="86"/>
    </row>
    <row r="677" spans="1:10" ht="12.95" customHeight="1" x14ac:dyDescent="0.2">
      <c r="A677" s="86"/>
      <c r="B677" s="132"/>
      <c r="C677" s="132"/>
      <c r="D677" s="86"/>
      <c r="E677" s="86"/>
      <c r="F677" s="86"/>
      <c r="G677" s="86"/>
      <c r="H677" s="86"/>
      <c r="I677" s="86"/>
      <c r="J677" s="86"/>
    </row>
    <row r="678" spans="1:10" ht="12.95" customHeight="1" x14ac:dyDescent="0.2">
      <c r="A678" s="86"/>
      <c r="B678" s="132"/>
      <c r="C678" s="132"/>
      <c r="D678" s="86"/>
      <c r="E678" s="86"/>
      <c r="F678" s="86"/>
      <c r="G678" s="86"/>
      <c r="H678" s="86"/>
      <c r="I678" s="86"/>
      <c r="J678" s="86"/>
    </row>
    <row r="679" spans="1:10" ht="12.95" customHeight="1" x14ac:dyDescent="0.2">
      <c r="A679" s="86"/>
      <c r="B679" s="132"/>
      <c r="C679" s="132"/>
      <c r="D679" s="86"/>
      <c r="E679" s="86"/>
      <c r="F679" s="86"/>
      <c r="G679" s="86"/>
      <c r="H679" s="86"/>
      <c r="I679" s="86"/>
      <c r="J679" s="86"/>
    </row>
    <row r="680" spans="1:10" ht="12.95" customHeight="1" x14ac:dyDescent="0.2">
      <c r="A680" s="86"/>
      <c r="B680" s="132"/>
      <c r="C680" s="132"/>
      <c r="D680" s="86"/>
      <c r="E680" s="86"/>
      <c r="F680" s="86"/>
      <c r="G680" s="86"/>
      <c r="H680" s="86"/>
      <c r="I680" s="86"/>
      <c r="J680" s="86"/>
    </row>
    <row r="681" spans="1:10" ht="12.95" customHeight="1" x14ac:dyDescent="0.2">
      <c r="A681" s="86"/>
      <c r="B681" s="132"/>
      <c r="C681" s="132"/>
      <c r="D681" s="86"/>
      <c r="E681" s="86"/>
      <c r="F681" s="86"/>
      <c r="G681" s="86"/>
      <c r="H681" s="86"/>
      <c r="I681" s="86"/>
      <c r="J681" s="86"/>
    </row>
    <row r="682" spans="1:10" ht="12.95" customHeight="1" x14ac:dyDescent="0.2">
      <c r="A682" s="86"/>
      <c r="B682" s="132"/>
      <c r="C682" s="132"/>
      <c r="D682" s="86"/>
      <c r="E682" s="86"/>
      <c r="F682" s="86"/>
      <c r="G682" s="86"/>
      <c r="H682" s="86"/>
      <c r="I682" s="86"/>
      <c r="J682" s="86"/>
    </row>
    <row r="683" spans="1:10" ht="12.95" customHeight="1" x14ac:dyDescent="0.2">
      <c r="A683" s="86"/>
      <c r="B683" s="132"/>
      <c r="C683" s="132"/>
      <c r="D683" s="86"/>
      <c r="E683" s="86"/>
      <c r="F683" s="86"/>
      <c r="G683" s="86"/>
      <c r="H683" s="86"/>
      <c r="I683" s="86"/>
      <c r="J683" s="86"/>
    </row>
    <row r="684" spans="1:10" ht="12.95" customHeight="1" x14ac:dyDescent="0.2">
      <c r="A684" s="86"/>
      <c r="B684" s="132"/>
      <c r="C684" s="132"/>
      <c r="D684" s="86"/>
      <c r="E684" s="86"/>
      <c r="F684" s="86"/>
      <c r="G684" s="86"/>
      <c r="H684" s="86"/>
      <c r="I684" s="86"/>
      <c r="J684" s="86"/>
    </row>
    <row r="685" spans="1:10" ht="12.95" customHeight="1" x14ac:dyDescent="0.2">
      <c r="A685" s="86"/>
      <c r="B685" s="132"/>
      <c r="C685" s="132"/>
      <c r="D685" s="86"/>
      <c r="E685" s="86"/>
      <c r="F685" s="86"/>
      <c r="G685" s="86"/>
      <c r="H685" s="86"/>
      <c r="I685" s="86"/>
      <c r="J685" s="86"/>
    </row>
    <row r="686" spans="1:10" ht="12.95" customHeight="1" x14ac:dyDescent="0.2">
      <c r="A686" s="86"/>
      <c r="B686" s="132"/>
      <c r="C686" s="132"/>
      <c r="D686" s="86"/>
      <c r="E686" s="86"/>
      <c r="F686" s="86"/>
      <c r="G686" s="86"/>
      <c r="H686" s="86"/>
      <c r="I686" s="86"/>
      <c r="J686" s="86"/>
    </row>
    <row r="687" spans="1:10" ht="12.95" customHeight="1" x14ac:dyDescent="0.2">
      <c r="A687" s="86"/>
      <c r="B687" s="132"/>
      <c r="C687" s="132"/>
      <c r="D687" s="86"/>
      <c r="E687" s="86"/>
      <c r="F687" s="86"/>
      <c r="G687" s="86"/>
      <c r="H687" s="86"/>
      <c r="I687" s="86"/>
      <c r="J687" s="86"/>
    </row>
    <row r="688" spans="1:10" ht="12.95" customHeight="1" x14ac:dyDescent="0.2">
      <c r="A688" s="86"/>
      <c r="B688" s="132"/>
      <c r="C688" s="132"/>
      <c r="D688" s="86"/>
      <c r="E688" s="86"/>
      <c r="F688" s="86"/>
      <c r="G688" s="86"/>
      <c r="H688" s="86"/>
      <c r="I688" s="86"/>
      <c r="J688" s="86"/>
    </row>
    <row r="689" spans="1:10" ht="12.95" customHeight="1" x14ac:dyDescent="0.2">
      <c r="A689" s="86"/>
      <c r="B689" s="132"/>
      <c r="C689" s="132"/>
      <c r="D689" s="86"/>
      <c r="E689" s="86"/>
      <c r="F689" s="86"/>
      <c r="G689" s="86"/>
      <c r="H689" s="86"/>
      <c r="I689" s="86"/>
      <c r="J689" s="86"/>
    </row>
    <row r="690" spans="1:10" ht="12.95" customHeight="1" x14ac:dyDescent="0.2">
      <c r="A690" s="86"/>
      <c r="B690" s="132"/>
      <c r="C690" s="132"/>
      <c r="D690" s="86"/>
      <c r="E690" s="86"/>
      <c r="F690" s="86"/>
      <c r="G690" s="86"/>
      <c r="H690" s="86"/>
      <c r="I690" s="86"/>
      <c r="J690" s="86"/>
    </row>
    <row r="691" spans="1:10" ht="12.95" customHeight="1" x14ac:dyDescent="0.2">
      <c r="A691" s="86"/>
      <c r="B691" s="132"/>
      <c r="C691" s="132"/>
      <c r="D691" s="86"/>
      <c r="E691" s="86"/>
      <c r="F691" s="86"/>
      <c r="G691" s="86"/>
      <c r="H691" s="86"/>
      <c r="I691" s="86"/>
      <c r="J691" s="86"/>
    </row>
    <row r="692" spans="1:10" ht="12.95" customHeight="1" x14ac:dyDescent="0.2">
      <c r="A692" s="86"/>
      <c r="B692" s="132"/>
      <c r="C692" s="132"/>
      <c r="D692" s="86"/>
      <c r="E692" s="86"/>
      <c r="F692" s="86"/>
      <c r="G692" s="86"/>
      <c r="H692" s="86"/>
      <c r="I692" s="86"/>
      <c r="J692" s="86"/>
    </row>
    <row r="693" spans="1:10" ht="12.95" customHeight="1" x14ac:dyDescent="0.2">
      <c r="A693" s="86"/>
      <c r="B693" s="132"/>
      <c r="C693" s="132"/>
      <c r="D693" s="86"/>
      <c r="E693" s="86"/>
      <c r="F693" s="86"/>
      <c r="G693" s="86"/>
      <c r="H693" s="86"/>
      <c r="I693" s="86"/>
      <c r="J693" s="86"/>
    </row>
    <row r="694" spans="1:10" ht="12.95" customHeight="1" x14ac:dyDescent="0.2">
      <c r="A694" s="86"/>
      <c r="B694" s="132"/>
      <c r="C694" s="132"/>
      <c r="D694" s="86"/>
      <c r="E694" s="86"/>
      <c r="F694" s="86"/>
      <c r="G694" s="86"/>
      <c r="H694" s="86"/>
      <c r="I694" s="86"/>
      <c r="J694" s="86"/>
    </row>
    <row r="695" spans="1:10" ht="12.95" customHeight="1" x14ac:dyDescent="0.2">
      <c r="A695" s="86"/>
      <c r="B695" s="132"/>
      <c r="C695" s="132"/>
      <c r="D695" s="86"/>
      <c r="E695" s="86"/>
      <c r="F695" s="86"/>
      <c r="G695" s="86"/>
      <c r="H695" s="86"/>
      <c r="I695" s="86"/>
      <c r="J695" s="86"/>
    </row>
    <row r="696" spans="1:10" ht="12.95" customHeight="1" x14ac:dyDescent="0.2">
      <c r="A696" s="86"/>
      <c r="B696" s="132"/>
      <c r="C696" s="132"/>
      <c r="D696" s="86"/>
      <c r="E696" s="86"/>
      <c r="F696" s="86"/>
      <c r="G696" s="86"/>
      <c r="H696" s="86"/>
      <c r="I696" s="86"/>
      <c r="J696" s="86"/>
    </row>
    <row r="697" spans="1:10" ht="12.95" customHeight="1" x14ac:dyDescent="0.2">
      <c r="A697" s="86"/>
      <c r="B697" s="132"/>
      <c r="C697" s="132"/>
      <c r="D697" s="86"/>
      <c r="E697" s="86"/>
      <c r="F697" s="86"/>
      <c r="G697" s="86"/>
      <c r="H697" s="86"/>
      <c r="I697" s="86"/>
      <c r="J697" s="86"/>
    </row>
    <row r="698" spans="1:10" ht="12.95" customHeight="1" x14ac:dyDescent="0.2">
      <c r="A698" s="86"/>
      <c r="B698" s="132"/>
      <c r="C698" s="132"/>
      <c r="D698" s="86"/>
      <c r="E698" s="86"/>
      <c r="F698" s="86"/>
      <c r="G698" s="86"/>
      <c r="H698" s="86"/>
      <c r="I698" s="86"/>
      <c r="J698" s="86"/>
    </row>
    <row r="699" spans="1:10" ht="12.95" customHeight="1" x14ac:dyDescent="0.2">
      <c r="A699" s="86"/>
      <c r="B699" s="132"/>
      <c r="C699" s="132"/>
      <c r="D699" s="86"/>
      <c r="E699" s="86"/>
      <c r="F699" s="86"/>
      <c r="G699" s="86"/>
      <c r="H699" s="86"/>
      <c r="I699" s="86"/>
      <c r="J699" s="86"/>
    </row>
    <row r="700" spans="1:10" ht="12.95" customHeight="1" x14ac:dyDescent="0.2">
      <c r="A700" s="86"/>
      <c r="B700" s="132"/>
      <c r="C700" s="132"/>
      <c r="D700" s="86"/>
      <c r="E700" s="86"/>
      <c r="F700" s="86"/>
      <c r="G700" s="86"/>
      <c r="H700" s="86"/>
      <c r="I700" s="86"/>
      <c r="J700" s="86"/>
    </row>
    <row r="701" spans="1:10" ht="12.95" customHeight="1" x14ac:dyDescent="0.2">
      <c r="A701" s="86"/>
      <c r="B701" s="132"/>
      <c r="C701" s="132"/>
      <c r="D701" s="86"/>
      <c r="E701" s="86"/>
      <c r="F701" s="86"/>
      <c r="G701" s="86"/>
      <c r="H701" s="86"/>
      <c r="I701" s="86"/>
      <c r="J701" s="86"/>
    </row>
    <row r="702" spans="1:10" ht="12.95" customHeight="1" x14ac:dyDescent="0.2">
      <c r="A702" s="86"/>
      <c r="B702" s="132"/>
      <c r="C702" s="132"/>
      <c r="D702" s="86"/>
      <c r="E702" s="86"/>
      <c r="F702" s="86"/>
      <c r="G702" s="86"/>
      <c r="H702" s="86"/>
      <c r="I702" s="86"/>
      <c r="J702" s="86"/>
    </row>
    <row r="703" spans="1:10" ht="12.95" customHeight="1" x14ac:dyDescent="0.2">
      <c r="A703" s="86"/>
      <c r="B703" s="132"/>
      <c r="C703" s="132"/>
      <c r="D703" s="86"/>
      <c r="E703" s="86"/>
      <c r="F703" s="86"/>
      <c r="G703" s="86"/>
      <c r="H703" s="86"/>
      <c r="I703" s="86"/>
      <c r="J703" s="86"/>
    </row>
    <row r="704" spans="1:10" ht="12.95" customHeight="1" x14ac:dyDescent="0.2">
      <c r="A704" s="86"/>
      <c r="B704" s="132"/>
      <c r="C704" s="132"/>
      <c r="D704" s="86"/>
      <c r="E704" s="86"/>
      <c r="F704" s="86"/>
      <c r="G704" s="86"/>
      <c r="H704" s="86"/>
      <c r="I704" s="86"/>
      <c r="J704" s="86"/>
    </row>
    <row r="705" spans="1:10" ht="12.95" customHeight="1" x14ac:dyDescent="0.2">
      <c r="A705" s="86"/>
      <c r="B705" s="132"/>
      <c r="C705" s="132"/>
      <c r="D705" s="86"/>
      <c r="E705" s="86"/>
      <c r="F705" s="86"/>
      <c r="G705" s="86"/>
      <c r="H705" s="86"/>
      <c r="I705" s="86"/>
      <c r="J705" s="86"/>
    </row>
    <row r="706" spans="1:10" ht="12.95" customHeight="1" x14ac:dyDescent="0.2">
      <c r="A706" s="86"/>
      <c r="B706" s="132"/>
      <c r="C706" s="132"/>
      <c r="D706" s="86"/>
      <c r="E706" s="86"/>
      <c r="F706" s="86"/>
      <c r="G706" s="86"/>
      <c r="H706" s="86"/>
      <c r="I706" s="86"/>
      <c r="J706" s="86"/>
    </row>
    <row r="707" spans="1:10" ht="12.95" customHeight="1" x14ac:dyDescent="0.2">
      <c r="A707" s="86"/>
      <c r="B707" s="132"/>
      <c r="C707" s="132"/>
      <c r="D707" s="86"/>
      <c r="E707" s="86"/>
      <c r="F707" s="86"/>
      <c r="G707" s="86"/>
      <c r="H707" s="86"/>
      <c r="I707" s="86"/>
      <c r="J707" s="86"/>
    </row>
    <row r="708" spans="1:10" ht="12.95" customHeight="1" x14ac:dyDescent="0.2">
      <c r="A708" s="86"/>
      <c r="B708" s="132"/>
      <c r="C708" s="132"/>
      <c r="D708" s="86"/>
      <c r="E708" s="86"/>
      <c r="F708" s="86"/>
      <c r="G708" s="86"/>
      <c r="H708" s="86"/>
      <c r="I708" s="86"/>
      <c r="J708" s="86"/>
    </row>
    <row r="709" spans="1:10" ht="12.95" customHeight="1" x14ac:dyDescent="0.2">
      <c r="A709" s="86"/>
      <c r="B709" s="132"/>
      <c r="C709" s="132"/>
      <c r="D709" s="86"/>
      <c r="E709" s="86"/>
      <c r="F709" s="86"/>
      <c r="G709" s="86"/>
      <c r="H709" s="86"/>
      <c r="I709" s="86"/>
      <c r="J709" s="86"/>
    </row>
    <row r="710" spans="1:10" ht="12.95" customHeight="1" x14ac:dyDescent="0.2">
      <c r="A710" s="86"/>
      <c r="B710" s="132"/>
      <c r="C710" s="132"/>
      <c r="D710" s="86"/>
      <c r="E710" s="86"/>
      <c r="F710" s="86"/>
      <c r="G710" s="86"/>
      <c r="H710" s="86"/>
      <c r="I710" s="86"/>
      <c r="J710" s="86"/>
    </row>
    <row r="711" spans="1:10" ht="12.95" customHeight="1" x14ac:dyDescent="0.2">
      <c r="A711" s="86"/>
      <c r="B711" s="132"/>
      <c r="C711" s="132"/>
      <c r="D711" s="86"/>
      <c r="E711" s="86"/>
      <c r="F711" s="86"/>
      <c r="G711" s="86"/>
      <c r="H711" s="86"/>
      <c r="I711" s="86"/>
      <c r="J711" s="86"/>
    </row>
    <row r="712" spans="1:10" ht="12.95" customHeight="1" x14ac:dyDescent="0.2">
      <c r="A712" s="86"/>
      <c r="B712" s="132"/>
      <c r="C712" s="132"/>
      <c r="D712" s="86"/>
      <c r="E712" s="86"/>
      <c r="F712" s="86"/>
      <c r="G712" s="86"/>
      <c r="H712" s="86"/>
      <c r="I712" s="86"/>
      <c r="J712" s="86"/>
    </row>
    <row r="713" spans="1:10" ht="12.95" customHeight="1" x14ac:dyDescent="0.2">
      <c r="A713" s="86"/>
      <c r="B713" s="132"/>
      <c r="C713" s="132"/>
      <c r="D713" s="86"/>
      <c r="E713" s="86"/>
      <c r="F713" s="86"/>
      <c r="G713" s="86"/>
      <c r="H713" s="86"/>
      <c r="I713" s="86"/>
      <c r="J713" s="86"/>
    </row>
    <row r="714" spans="1:10" ht="12.95" customHeight="1" x14ac:dyDescent="0.2">
      <c r="A714" s="86"/>
      <c r="B714" s="132"/>
      <c r="C714" s="132"/>
      <c r="D714" s="86"/>
      <c r="E714" s="86"/>
      <c r="F714" s="86"/>
      <c r="G714" s="86"/>
      <c r="H714" s="86"/>
      <c r="I714" s="86"/>
      <c r="J714" s="86"/>
    </row>
    <row r="715" spans="1:10" ht="12.95" customHeight="1" x14ac:dyDescent="0.2">
      <c r="A715" s="86"/>
      <c r="B715" s="132"/>
      <c r="C715" s="132"/>
      <c r="D715" s="86"/>
      <c r="E715" s="86"/>
      <c r="F715" s="86"/>
      <c r="G715" s="86"/>
      <c r="H715" s="86"/>
      <c r="I715" s="86"/>
      <c r="J715" s="86"/>
    </row>
    <row r="716" spans="1:10" ht="12.95" customHeight="1" x14ac:dyDescent="0.2">
      <c r="A716" s="86"/>
      <c r="B716" s="132"/>
      <c r="C716" s="132"/>
      <c r="D716" s="86"/>
      <c r="E716" s="86"/>
      <c r="F716" s="86"/>
      <c r="G716" s="86"/>
      <c r="H716" s="86"/>
      <c r="I716" s="86"/>
      <c r="J716" s="86"/>
    </row>
    <row r="717" spans="1:10" ht="12.95" customHeight="1" x14ac:dyDescent="0.2">
      <c r="A717" s="86"/>
      <c r="B717" s="132"/>
      <c r="C717" s="132"/>
      <c r="D717" s="86"/>
      <c r="E717" s="86"/>
      <c r="F717" s="86"/>
      <c r="G717" s="86"/>
      <c r="H717" s="86"/>
      <c r="I717" s="86"/>
      <c r="J717" s="86"/>
    </row>
    <row r="718" spans="1:10" ht="12.95" customHeight="1" x14ac:dyDescent="0.2">
      <c r="A718" s="86"/>
      <c r="B718" s="132"/>
      <c r="C718" s="132"/>
      <c r="D718" s="86"/>
      <c r="E718" s="86"/>
      <c r="F718" s="86"/>
      <c r="G718" s="86"/>
      <c r="H718" s="86"/>
      <c r="I718" s="86"/>
      <c r="J718" s="86"/>
    </row>
    <row r="719" spans="1:10" ht="12.95" customHeight="1" x14ac:dyDescent="0.2">
      <c r="A719" s="86"/>
      <c r="B719" s="132"/>
      <c r="C719" s="132"/>
      <c r="D719" s="86"/>
      <c r="E719" s="86"/>
      <c r="F719" s="86"/>
      <c r="G719" s="86"/>
      <c r="H719" s="86"/>
      <c r="I719" s="86"/>
      <c r="J719" s="86"/>
    </row>
    <row r="720" spans="1:10" ht="12.95" customHeight="1" x14ac:dyDescent="0.2">
      <c r="A720" s="86"/>
      <c r="B720" s="132"/>
      <c r="C720" s="132"/>
      <c r="D720" s="86"/>
      <c r="E720" s="86"/>
      <c r="F720" s="86"/>
      <c r="G720" s="86"/>
      <c r="H720" s="86"/>
      <c r="I720" s="86"/>
      <c r="J720" s="86"/>
    </row>
    <row r="721" spans="1:10" ht="12.95" customHeight="1" x14ac:dyDescent="0.2">
      <c r="A721" s="86"/>
      <c r="B721" s="132"/>
      <c r="C721" s="132"/>
      <c r="D721" s="86"/>
      <c r="E721" s="86"/>
      <c r="F721" s="86"/>
      <c r="G721" s="86"/>
      <c r="H721" s="86"/>
      <c r="I721" s="86"/>
      <c r="J721" s="86"/>
    </row>
    <row r="722" spans="1:10" ht="12.95" customHeight="1" x14ac:dyDescent="0.2">
      <c r="A722" s="86"/>
      <c r="B722" s="132"/>
      <c r="C722" s="132"/>
      <c r="D722" s="86"/>
      <c r="E722" s="86"/>
      <c r="F722" s="86"/>
      <c r="G722" s="86"/>
      <c r="H722" s="86"/>
      <c r="I722" s="86"/>
      <c r="J722" s="86"/>
    </row>
    <row r="723" spans="1:10" ht="12.95" customHeight="1" x14ac:dyDescent="0.2">
      <c r="A723" s="86"/>
      <c r="B723" s="132"/>
      <c r="C723" s="132"/>
      <c r="D723" s="86"/>
      <c r="E723" s="86"/>
      <c r="F723" s="86"/>
      <c r="G723" s="86"/>
      <c r="H723" s="86"/>
      <c r="I723" s="86"/>
      <c r="J723" s="86"/>
    </row>
    <row r="724" spans="1:10" ht="12.95" customHeight="1" x14ac:dyDescent="0.2">
      <c r="A724" s="86"/>
      <c r="B724" s="132"/>
      <c r="C724" s="132"/>
      <c r="D724" s="86"/>
      <c r="E724" s="86"/>
      <c r="F724" s="86"/>
      <c r="G724" s="86"/>
      <c r="H724" s="86"/>
      <c r="I724" s="86"/>
      <c r="J724" s="86"/>
    </row>
    <row r="725" spans="1:10" ht="12.95" customHeight="1" x14ac:dyDescent="0.2">
      <c r="A725" s="86"/>
      <c r="B725" s="132"/>
      <c r="C725" s="132"/>
      <c r="D725" s="86"/>
      <c r="E725" s="86"/>
      <c r="F725" s="86"/>
      <c r="G725" s="86"/>
      <c r="H725" s="86"/>
      <c r="I725" s="86"/>
      <c r="J725" s="86"/>
    </row>
    <row r="726" spans="1:10" ht="12.95" customHeight="1" x14ac:dyDescent="0.2">
      <c r="A726" s="86"/>
      <c r="B726" s="132"/>
      <c r="C726" s="132"/>
      <c r="D726" s="86"/>
      <c r="E726" s="86"/>
      <c r="F726" s="86"/>
      <c r="G726" s="86"/>
      <c r="H726" s="86"/>
      <c r="I726" s="86"/>
      <c r="J726" s="86"/>
    </row>
    <row r="727" spans="1:10" ht="12.95" customHeight="1" x14ac:dyDescent="0.2">
      <c r="A727" s="86"/>
      <c r="B727" s="132"/>
      <c r="C727" s="132"/>
      <c r="D727" s="86"/>
      <c r="E727" s="86"/>
      <c r="F727" s="86"/>
      <c r="G727" s="86"/>
      <c r="H727" s="86"/>
      <c r="I727" s="86"/>
      <c r="J727" s="86"/>
    </row>
    <row r="728" spans="1:10" ht="12.95" customHeight="1" x14ac:dyDescent="0.2">
      <c r="A728" s="86"/>
      <c r="B728" s="132"/>
      <c r="C728" s="132"/>
      <c r="D728" s="86"/>
      <c r="E728" s="86"/>
      <c r="F728" s="86"/>
      <c r="G728" s="86"/>
      <c r="H728" s="86"/>
      <c r="I728" s="86"/>
      <c r="J728" s="86"/>
    </row>
    <row r="729" spans="1:10" ht="12.95" customHeight="1" x14ac:dyDescent="0.2">
      <c r="A729" s="86"/>
      <c r="B729" s="132"/>
      <c r="C729" s="132"/>
      <c r="D729" s="86"/>
      <c r="E729" s="86"/>
      <c r="F729" s="86"/>
      <c r="G729" s="86"/>
      <c r="H729" s="86"/>
      <c r="I729" s="86"/>
      <c r="J729" s="86"/>
    </row>
    <row r="730" spans="1:10" ht="12.95" customHeight="1" x14ac:dyDescent="0.2">
      <c r="A730" s="86"/>
      <c r="B730" s="132"/>
      <c r="C730" s="132"/>
      <c r="D730" s="86"/>
      <c r="E730" s="86"/>
      <c r="F730" s="86"/>
      <c r="G730" s="86"/>
      <c r="H730" s="86"/>
      <c r="I730" s="86"/>
      <c r="J730" s="86"/>
    </row>
    <row r="731" spans="1:10" ht="12.95" customHeight="1" x14ac:dyDescent="0.2">
      <c r="A731" s="86"/>
      <c r="B731" s="132"/>
      <c r="C731" s="132"/>
      <c r="D731" s="86"/>
      <c r="E731" s="86"/>
      <c r="F731" s="86"/>
      <c r="G731" s="86"/>
      <c r="H731" s="86"/>
      <c r="I731" s="86"/>
      <c r="J731" s="86"/>
    </row>
    <row r="732" spans="1:10" ht="12.95" customHeight="1" x14ac:dyDescent="0.2">
      <c r="A732" s="86"/>
      <c r="B732" s="132"/>
      <c r="C732" s="132"/>
      <c r="D732" s="86"/>
      <c r="E732" s="86"/>
      <c r="F732" s="86"/>
      <c r="G732" s="86"/>
      <c r="H732" s="86"/>
      <c r="I732" s="86"/>
      <c r="J732" s="86"/>
    </row>
    <row r="733" spans="1:10" ht="12.95" customHeight="1" x14ac:dyDescent="0.2">
      <c r="A733" s="86"/>
      <c r="B733" s="132"/>
      <c r="C733" s="132"/>
      <c r="D733" s="86"/>
      <c r="E733" s="86"/>
      <c r="F733" s="86"/>
      <c r="G733" s="86"/>
      <c r="H733" s="86"/>
      <c r="I733" s="86"/>
      <c r="J733" s="86"/>
    </row>
    <row r="734" spans="1:10" ht="12.95" customHeight="1" x14ac:dyDescent="0.2">
      <c r="A734" s="86"/>
      <c r="B734" s="132"/>
      <c r="C734" s="132"/>
      <c r="D734" s="86"/>
      <c r="E734" s="86"/>
      <c r="F734" s="86"/>
      <c r="G734" s="86"/>
      <c r="H734" s="86"/>
      <c r="I734" s="86"/>
      <c r="J734" s="86"/>
    </row>
    <row r="735" spans="1:10" ht="12.95" customHeight="1" x14ac:dyDescent="0.2">
      <c r="A735" s="86"/>
      <c r="B735" s="132"/>
      <c r="C735" s="132"/>
      <c r="D735" s="86"/>
      <c r="E735" s="86"/>
      <c r="F735" s="86"/>
      <c r="G735" s="86"/>
      <c r="H735" s="86"/>
      <c r="I735" s="86"/>
      <c r="J735" s="86"/>
    </row>
    <row r="736" spans="1:10" ht="12.95" customHeight="1" x14ac:dyDescent="0.2">
      <c r="A736" s="86"/>
      <c r="B736" s="132"/>
      <c r="C736" s="132"/>
      <c r="D736" s="86"/>
      <c r="E736" s="86"/>
      <c r="F736" s="86"/>
      <c r="G736" s="86"/>
      <c r="H736" s="86"/>
      <c r="I736" s="86"/>
      <c r="J736" s="86"/>
    </row>
    <row r="737" spans="1:10" ht="12.95" customHeight="1" x14ac:dyDescent="0.2">
      <c r="A737" s="86"/>
      <c r="B737" s="132"/>
      <c r="C737" s="132"/>
      <c r="D737" s="86"/>
      <c r="E737" s="86"/>
      <c r="F737" s="86"/>
      <c r="G737" s="86"/>
      <c r="H737" s="86"/>
      <c r="I737" s="86"/>
      <c r="J737" s="86"/>
    </row>
    <row r="738" spans="1:10" ht="12.95" customHeight="1" x14ac:dyDescent="0.2">
      <c r="A738" s="86"/>
      <c r="B738" s="132"/>
      <c r="C738" s="132"/>
      <c r="D738" s="86"/>
      <c r="E738" s="86"/>
      <c r="F738" s="86"/>
      <c r="G738" s="86"/>
      <c r="H738" s="86"/>
      <c r="I738" s="86"/>
      <c r="J738" s="86"/>
    </row>
    <row r="739" spans="1:10" ht="12.95" customHeight="1" x14ac:dyDescent="0.2">
      <c r="A739" s="86"/>
      <c r="B739" s="132"/>
      <c r="C739" s="132"/>
      <c r="D739" s="86"/>
      <c r="E739" s="86"/>
      <c r="F739" s="86"/>
      <c r="G739" s="86"/>
      <c r="H739" s="86"/>
      <c r="I739" s="86"/>
      <c r="J739" s="86"/>
    </row>
    <row r="740" spans="1:10" ht="12.95" customHeight="1" x14ac:dyDescent="0.2">
      <c r="A740" s="86"/>
      <c r="B740" s="132"/>
      <c r="C740" s="132"/>
      <c r="D740" s="86"/>
      <c r="E740" s="86"/>
      <c r="F740" s="86"/>
      <c r="G740" s="86"/>
      <c r="H740" s="86"/>
      <c r="I740" s="86"/>
      <c r="J740" s="86"/>
    </row>
    <row r="741" spans="1:10" ht="12.95" customHeight="1" x14ac:dyDescent="0.2">
      <c r="A741" s="86"/>
      <c r="B741" s="132"/>
      <c r="C741" s="132"/>
      <c r="D741" s="86"/>
      <c r="E741" s="86"/>
      <c r="F741" s="86"/>
      <c r="G741" s="86"/>
      <c r="H741" s="86"/>
      <c r="I741" s="86"/>
      <c r="J741" s="86"/>
    </row>
    <row r="742" spans="1:10" ht="12.95" customHeight="1" x14ac:dyDescent="0.2">
      <c r="A742" s="86"/>
      <c r="B742" s="132"/>
      <c r="C742" s="132"/>
      <c r="D742" s="86"/>
      <c r="E742" s="86"/>
      <c r="F742" s="86"/>
      <c r="G742" s="86"/>
      <c r="H742" s="86"/>
      <c r="I742" s="86"/>
      <c r="J742" s="86"/>
    </row>
    <row r="743" spans="1:10" ht="12.95" customHeight="1" x14ac:dyDescent="0.2">
      <c r="A743" s="86"/>
      <c r="B743" s="132"/>
      <c r="C743" s="132"/>
      <c r="D743" s="86"/>
      <c r="E743" s="86"/>
      <c r="F743" s="86"/>
      <c r="G743" s="86"/>
      <c r="H743" s="86"/>
      <c r="I743" s="86"/>
      <c r="J743" s="86"/>
    </row>
    <row r="744" spans="1:10" ht="12.95" customHeight="1" x14ac:dyDescent="0.2">
      <c r="J744" s="86"/>
    </row>
    <row r="745" spans="1:10" ht="12.95" customHeight="1" x14ac:dyDescent="0.2">
      <c r="J745" s="86"/>
    </row>
    <row r="746" spans="1:10" ht="12.95" customHeight="1" x14ac:dyDescent="0.2">
      <c r="J746" s="86"/>
    </row>
    <row r="747" spans="1:10" ht="12.95" customHeight="1" x14ac:dyDescent="0.2">
      <c r="J747" s="86"/>
    </row>
    <row r="748" spans="1:10" ht="12.95" customHeight="1" x14ac:dyDescent="0.2">
      <c r="J748" s="86"/>
    </row>
    <row r="749" spans="1:10" ht="12.95" customHeight="1" x14ac:dyDescent="0.2">
      <c r="J749" s="86"/>
    </row>
    <row r="750" spans="1:10" ht="12.95" customHeight="1" x14ac:dyDescent="0.2">
      <c r="J750" s="86"/>
    </row>
    <row r="751" spans="1:10" ht="12.95" customHeight="1" x14ac:dyDescent="0.2">
      <c r="J751" s="86"/>
    </row>
    <row r="752" spans="1:10" ht="12.95" customHeight="1" x14ac:dyDescent="0.2">
      <c r="J752" s="86"/>
    </row>
    <row r="753" spans="10:10" ht="12.95" customHeight="1" x14ac:dyDescent="0.2">
      <c r="J753" s="86"/>
    </row>
    <row r="754" spans="10:10" ht="12.95" customHeight="1" x14ac:dyDescent="0.2">
      <c r="J754" s="86"/>
    </row>
    <row r="755" spans="10:10" ht="12.95" customHeight="1" x14ac:dyDescent="0.2">
      <c r="J755" s="86"/>
    </row>
    <row r="756" spans="10:10" ht="12.95" customHeight="1" x14ac:dyDescent="0.2">
      <c r="J756" s="86"/>
    </row>
    <row r="757" spans="10:10" ht="12.95" customHeight="1" x14ac:dyDescent="0.2">
      <c r="J757" s="86"/>
    </row>
    <row r="758" spans="10:10" ht="12.95" customHeight="1" x14ac:dyDescent="0.2">
      <c r="J758" s="86"/>
    </row>
    <row r="759" spans="10:10" ht="12.95" customHeight="1" x14ac:dyDescent="0.2">
      <c r="J759" s="86"/>
    </row>
    <row r="760" spans="10:10" ht="12.95" customHeight="1" x14ac:dyDescent="0.2">
      <c r="J760" s="86"/>
    </row>
    <row r="761" spans="10:10" ht="12.95" customHeight="1" x14ac:dyDescent="0.2">
      <c r="J761" s="86"/>
    </row>
    <row r="762" spans="10:10" ht="12.95" customHeight="1" x14ac:dyDescent="0.2">
      <c r="J762" s="86"/>
    </row>
  </sheetData>
  <sheetProtection algorithmName="SHA-512" hashValue="5KQrIm7t0XykvchThlublnTxaAOhLqDHjJAmXtB75R3yC4lcktUcHK7qL7ixFKY5li1PyabI3NlgEKC3DzPE7w==" saltValue="WOwFq8M7KYWvkC7zKtk5wQ==" spinCount="100000" sheet="1" objects="1" scenarios="1"/>
  <mergeCells count="24">
    <mergeCell ref="O12:O13"/>
    <mergeCell ref="T12:U12"/>
    <mergeCell ref="T13:U13"/>
    <mergeCell ref="E1:E3"/>
    <mergeCell ref="N1:N3"/>
    <mergeCell ref="S1:S3"/>
    <mergeCell ref="P1:P3"/>
    <mergeCell ref="Q1:Q3"/>
    <mergeCell ref="R1:R3"/>
    <mergeCell ref="O1:O3"/>
    <mergeCell ref="T1:T3"/>
    <mergeCell ref="L10:N11"/>
    <mergeCell ref="O10:O11"/>
    <mergeCell ref="T10:U10"/>
    <mergeCell ref="T11:U11"/>
    <mergeCell ref="A1:A3"/>
    <mergeCell ref="H1:H3"/>
    <mergeCell ref="G1:G3"/>
    <mergeCell ref="F1:F3"/>
    <mergeCell ref="L12:N13"/>
    <mergeCell ref="D1:D3"/>
    <mergeCell ref="M1:M3"/>
    <mergeCell ref="C1:C3"/>
    <mergeCell ref="B1:B3"/>
  </mergeCells>
  <phoneticPr fontId="0" type="noConversion"/>
  <conditionalFormatting sqref="K13:K1048576">
    <cfRule type="containsText" dxfId="23" priority="16" operator="containsText" text="TD">
      <formula>NOT(ISERROR(SEARCH("TD",K13)))</formula>
    </cfRule>
    <cfRule type="containsText" dxfId="22" priority="17" operator="containsText" text="ICP">
      <formula>NOT(ISERROR(SEARCH("ICP",K13)))</formula>
    </cfRule>
  </conditionalFormatting>
  <conditionalFormatting sqref="L1:L7">
    <cfRule type="containsText" dxfId="21" priority="4" operator="containsText" text="TD">
      <formula>NOT(ISERROR(SEARCH("TD",L1)))</formula>
    </cfRule>
    <cfRule type="containsText" dxfId="20" priority="5" operator="containsText" text="ICP">
      <formula>NOT(ISERROR(SEARCH("ICP",L1)))</formula>
    </cfRule>
  </conditionalFormatting>
  <conditionalFormatting sqref="L14:L16">
    <cfRule type="containsText" dxfId="19" priority="2" operator="containsText" text="TD">
      <formula>NOT(ISERROR(SEARCH("TD",L14)))</formula>
    </cfRule>
    <cfRule type="containsText" dxfId="18" priority="3" operator="containsText" text="ICP">
      <formula>NOT(ISERROR(SEARCH("ICP",L14)))</formula>
    </cfRule>
  </conditionalFormatting>
  <conditionalFormatting sqref="O5">
    <cfRule type="expression" dxfId="17" priority="1">
      <formula>"CONCATENATE(""A"",$Q$9):CONCATENATE(""I"",$Q$9)"</formula>
    </cfRule>
  </conditionalFormatting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29"/>
  <sheetViews>
    <sheetView zoomScaleNormal="100" zoomScalePageLayoutView="130" workbookViewId="0">
      <selection activeCell="J32" sqref="J32"/>
    </sheetView>
  </sheetViews>
  <sheetFormatPr defaultColWidth="8.85546875" defaultRowHeight="12.75" x14ac:dyDescent="0.2"/>
  <cols>
    <col min="1" max="1" width="17.140625" customWidth="1"/>
    <col min="2" max="2" width="12.85546875" customWidth="1"/>
    <col min="3" max="3" width="8.85546875" customWidth="1"/>
    <col min="4" max="4" width="15.85546875" customWidth="1"/>
    <col min="5" max="5" width="9" bestFit="1" customWidth="1"/>
    <col min="6" max="6" width="11.5703125" customWidth="1"/>
    <col min="7" max="7" width="13.140625" customWidth="1"/>
    <col min="8" max="8" width="10.42578125" customWidth="1"/>
  </cols>
  <sheetData>
    <row r="1" spans="1:7" ht="25.5" x14ac:dyDescent="0.2">
      <c r="A1" s="44" t="s">
        <v>3</v>
      </c>
      <c r="B1" s="44" t="s">
        <v>27</v>
      </c>
      <c r="C1" s="44" t="s">
        <v>26</v>
      </c>
      <c r="D1" s="44" t="s">
        <v>25</v>
      </c>
      <c r="E1" s="44" t="s">
        <v>1</v>
      </c>
      <c r="F1" s="44" t="s">
        <v>2</v>
      </c>
      <c r="G1" s="44" t="s">
        <v>22</v>
      </c>
    </row>
    <row r="2" spans="1:7" x14ac:dyDescent="0.2">
      <c r="A2" s="13" t="s">
        <v>4</v>
      </c>
      <c r="B2" s="14">
        <v>1659.2</v>
      </c>
      <c r="C2" s="14">
        <v>1534.3</v>
      </c>
      <c r="D2" s="14">
        <f>'Reference Depths'!$C$2-'Formation Tops'!C2</f>
        <v>-1534.3</v>
      </c>
      <c r="E2" s="9"/>
      <c r="F2" s="15"/>
      <c r="G2" s="13"/>
    </row>
    <row r="3" spans="1:7" x14ac:dyDescent="0.2">
      <c r="A3" s="15"/>
      <c r="B3" s="14">
        <v>1680</v>
      </c>
      <c r="C3" s="14">
        <f>C2</f>
        <v>1534.3</v>
      </c>
      <c r="D3" s="14">
        <f>'Reference Depths'!$C$2-'Formation Tops'!C3</f>
        <v>-1534.3</v>
      </c>
      <c r="E3" s="9">
        <f>D3-D2</f>
        <v>0</v>
      </c>
      <c r="F3" s="9">
        <f>B3-B2</f>
        <v>20.799999999999955</v>
      </c>
      <c r="G3" s="16">
        <f t="shared" ref="G3:G23" si="0">90+(SIN(E3/F3)*180/PI())</f>
        <v>90</v>
      </c>
    </row>
    <row r="4" spans="1:7" x14ac:dyDescent="0.2">
      <c r="A4" s="15"/>
      <c r="B4" s="14">
        <f>B3+50</f>
        <v>1730</v>
      </c>
      <c r="C4" s="14">
        <f t="shared" ref="C4:C8" si="1">C3</f>
        <v>1534.3</v>
      </c>
      <c r="D4" s="14">
        <f>'Reference Depths'!$C$2-'Formation Tops'!C4</f>
        <v>-1534.3</v>
      </c>
      <c r="E4" s="9">
        <f t="shared" ref="E4:E23" si="2">D4-D3</f>
        <v>0</v>
      </c>
      <c r="F4" s="9">
        <f t="shared" ref="F4:F23" si="3">B4-B3</f>
        <v>50</v>
      </c>
      <c r="G4" s="16">
        <f t="shared" si="0"/>
        <v>90</v>
      </c>
    </row>
    <row r="5" spans="1:7" x14ac:dyDescent="0.2">
      <c r="A5" s="15"/>
      <c r="B5" s="14">
        <f t="shared" ref="B5:B8" si="4">B4+50</f>
        <v>1780</v>
      </c>
      <c r="C5" s="14">
        <f t="shared" si="1"/>
        <v>1534.3</v>
      </c>
      <c r="D5" s="14">
        <f>'Reference Depths'!$C$2-'Formation Tops'!C5</f>
        <v>-1534.3</v>
      </c>
      <c r="E5" s="9">
        <f t="shared" si="2"/>
        <v>0</v>
      </c>
      <c r="F5" s="9">
        <f t="shared" si="3"/>
        <v>50</v>
      </c>
      <c r="G5" s="16">
        <f t="shared" si="0"/>
        <v>90</v>
      </c>
    </row>
    <row r="6" spans="1:7" x14ac:dyDescent="0.2">
      <c r="A6" s="15"/>
      <c r="B6" s="14">
        <f t="shared" si="4"/>
        <v>1830</v>
      </c>
      <c r="C6" s="14">
        <f t="shared" si="1"/>
        <v>1534.3</v>
      </c>
      <c r="D6" s="14">
        <f>'Reference Depths'!$C$2-'Formation Tops'!C6</f>
        <v>-1534.3</v>
      </c>
      <c r="E6" s="9">
        <f t="shared" si="2"/>
        <v>0</v>
      </c>
      <c r="F6" s="9">
        <f t="shared" si="3"/>
        <v>50</v>
      </c>
      <c r="G6" s="16">
        <f t="shared" si="0"/>
        <v>90</v>
      </c>
    </row>
    <row r="7" spans="1:7" x14ac:dyDescent="0.2">
      <c r="A7" s="15"/>
      <c r="B7" s="14">
        <f t="shared" si="4"/>
        <v>1880</v>
      </c>
      <c r="C7" s="14">
        <f t="shared" si="1"/>
        <v>1534.3</v>
      </c>
      <c r="D7" s="14">
        <f>'Reference Depths'!$C$2-'Formation Tops'!C7</f>
        <v>-1534.3</v>
      </c>
      <c r="E7" s="9">
        <f t="shared" si="2"/>
        <v>0</v>
      </c>
      <c r="F7" s="9">
        <f t="shared" si="3"/>
        <v>50</v>
      </c>
      <c r="G7" s="16">
        <f t="shared" si="0"/>
        <v>90</v>
      </c>
    </row>
    <row r="8" spans="1:7" x14ac:dyDescent="0.2">
      <c r="A8" s="15"/>
      <c r="B8" s="14">
        <f t="shared" si="4"/>
        <v>1930</v>
      </c>
      <c r="C8" s="14">
        <f t="shared" si="1"/>
        <v>1534.3</v>
      </c>
      <c r="D8" s="14">
        <f>'Reference Depths'!$C$2-'Formation Tops'!C8</f>
        <v>-1534.3</v>
      </c>
      <c r="E8" s="9">
        <f t="shared" si="2"/>
        <v>0</v>
      </c>
      <c r="F8" s="9">
        <f t="shared" si="3"/>
        <v>50</v>
      </c>
      <c r="G8" s="16">
        <f t="shared" si="0"/>
        <v>90</v>
      </c>
    </row>
    <row r="9" spans="1:7" x14ac:dyDescent="0.2">
      <c r="A9" s="15"/>
      <c r="B9" s="14">
        <f>B8+52.1</f>
        <v>1982.1</v>
      </c>
      <c r="C9" s="14">
        <f>C8-0.176</f>
        <v>1534.124</v>
      </c>
      <c r="D9" s="14">
        <f>'Reference Depths'!$C$2-'Formation Tops'!C9</f>
        <v>-1534.124</v>
      </c>
      <c r="E9" s="9">
        <f t="shared" si="2"/>
        <v>0.17599999999993088</v>
      </c>
      <c r="F9" s="9">
        <f t="shared" si="3"/>
        <v>52.099999999999909</v>
      </c>
      <c r="G9" s="16">
        <f t="shared" si="0"/>
        <v>90.193551593377293</v>
      </c>
    </row>
    <row r="10" spans="1:7" x14ac:dyDescent="0.2">
      <c r="A10" s="15"/>
      <c r="B10" s="14">
        <f t="shared" ref="B10:B25" si="5">B9+52.1</f>
        <v>2034.1999999999998</v>
      </c>
      <c r="C10" s="14">
        <f t="shared" ref="C10:C25" si="6">C9-0.176</f>
        <v>1533.9480000000001</v>
      </c>
      <c r="D10" s="14">
        <f>'Reference Depths'!$C$2-'Formation Tops'!C10</f>
        <v>-1533.9480000000001</v>
      </c>
      <c r="E10" s="9">
        <f t="shared" si="2"/>
        <v>0.17599999999993088</v>
      </c>
      <c r="F10" s="9">
        <f t="shared" si="3"/>
        <v>52.099999999999909</v>
      </c>
      <c r="G10" s="16">
        <f t="shared" si="0"/>
        <v>90.193551593377293</v>
      </c>
    </row>
    <row r="11" spans="1:7" x14ac:dyDescent="0.2">
      <c r="A11" s="15"/>
      <c r="B11" s="14">
        <f t="shared" si="5"/>
        <v>2086.2999999999997</v>
      </c>
      <c r="C11" s="14">
        <f t="shared" si="6"/>
        <v>1533.7720000000002</v>
      </c>
      <c r="D11" s="14">
        <f>'Reference Depths'!$C$2-'Formation Tops'!C11</f>
        <v>-1533.7720000000002</v>
      </c>
      <c r="E11" s="9">
        <f t="shared" si="2"/>
        <v>0.17599999999993088</v>
      </c>
      <c r="F11" s="9">
        <f t="shared" si="3"/>
        <v>52.099999999999909</v>
      </c>
      <c r="G11" s="16">
        <f t="shared" si="0"/>
        <v>90.193551593377293</v>
      </c>
    </row>
    <row r="12" spans="1:7" x14ac:dyDescent="0.2">
      <c r="A12" s="15"/>
      <c r="B12" s="14">
        <f t="shared" si="5"/>
        <v>2138.3999999999996</v>
      </c>
      <c r="C12" s="14">
        <f t="shared" si="6"/>
        <v>1533.5960000000002</v>
      </c>
      <c r="D12" s="14">
        <f>'Reference Depths'!$C$2-'Formation Tops'!C12</f>
        <v>-1533.5960000000002</v>
      </c>
      <c r="E12" s="9">
        <f t="shared" si="2"/>
        <v>0.17599999999993088</v>
      </c>
      <c r="F12" s="9">
        <f t="shared" si="3"/>
        <v>52.099999999999909</v>
      </c>
      <c r="G12" s="16">
        <f t="shared" si="0"/>
        <v>90.193551593377293</v>
      </c>
    </row>
    <row r="13" spans="1:7" x14ac:dyDescent="0.2">
      <c r="A13" s="15"/>
      <c r="B13" s="14">
        <f t="shared" si="5"/>
        <v>2190.4999999999995</v>
      </c>
      <c r="C13" s="14">
        <f t="shared" si="6"/>
        <v>1533.4200000000003</v>
      </c>
      <c r="D13" s="14">
        <f>'Reference Depths'!$C$2-'Formation Tops'!C13</f>
        <v>-1533.4200000000003</v>
      </c>
      <c r="E13" s="9">
        <f t="shared" si="2"/>
        <v>0.17599999999993088</v>
      </c>
      <c r="F13" s="9">
        <f t="shared" si="3"/>
        <v>52.099999999999909</v>
      </c>
      <c r="G13" s="16">
        <f t="shared" si="0"/>
        <v>90.193551593377293</v>
      </c>
    </row>
    <row r="14" spans="1:7" x14ac:dyDescent="0.2">
      <c r="A14" s="15"/>
      <c r="B14" s="14">
        <f t="shared" si="5"/>
        <v>2242.5999999999995</v>
      </c>
      <c r="C14" s="14">
        <f t="shared" si="6"/>
        <v>1533.2440000000004</v>
      </c>
      <c r="D14" s="14">
        <f>'Reference Depths'!$C$2-'Formation Tops'!C14</f>
        <v>-1533.2440000000004</v>
      </c>
      <c r="E14" s="9">
        <f t="shared" si="2"/>
        <v>0.17599999999993088</v>
      </c>
      <c r="F14" s="9">
        <f t="shared" si="3"/>
        <v>52.099999999999909</v>
      </c>
      <c r="G14" s="16">
        <f t="shared" si="0"/>
        <v>90.193551593377293</v>
      </c>
    </row>
    <row r="15" spans="1:7" x14ac:dyDescent="0.2">
      <c r="A15" s="15"/>
      <c r="B15" s="14">
        <f t="shared" si="5"/>
        <v>2294.6999999999994</v>
      </c>
      <c r="C15" s="14">
        <f t="shared" si="6"/>
        <v>1533.0680000000004</v>
      </c>
      <c r="D15" s="14">
        <f>'Reference Depths'!$C$2-'Formation Tops'!C15</f>
        <v>-1533.0680000000004</v>
      </c>
      <c r="E15" s="9">
        <f t="shared" si="2"/>
        <v>0.17599999999993088</v>
      </c>
      <c r="F15" s="9">
        <f t="shared" si="3"/>
        <v>52.099999999999909</v>
      </c>
      <c r="G15" s="16">
        <f t="shared" si="0"/>
        <v>90.193551593377293</v>
      </c>
    </row>
    <row r="16" spans="1:7" x14ac:dyDescent="0.2">
      <c r="A16" s="15"/>
      <c r="B16" s="14">
        <f t="shared" si="5"/>
        <v>2346.7999999999993</v>
      </c>
      <c r="C16" s="14">
        <f t="shared" si="6"/>
        <v>1532.8920000000005</v>
      </c>
      <c r="D16" s="14">
        <f>'Reference Depths'!$C$2-'Formation Tops'!C16</f>
        <v>-1532.8920000000005</v>
      </c>
      <c r="E16" s="9">
        <f t="shared" si="2"/>
        <v>0.17599999999993088</v>
      </c>
      <c r="F16" s="9">
        <f t="shared" si="3"/>
        <v>52.099999999999909</v>
      </c>
      <c r="G16" s="16">
        <f t="shared" si="0"/>
        <v>90.193551593377293</v>
      </c>
    </row>
    <row r="17" spans="1:7" x14ac:dyDescent="0.2">
      <c r="A17" s="15"/>
      <c r="B17" s="14">
        <f t="shared" si="5"/>
        <v>2398.8999999999992</v>
      </c>
      <c r="C17" s="14">
        <f t="shared" si="6"/>
        <v>1532.7160000000006</v>
      </c>
      <c r="D17" s="14">
        <f>'Reference Depths'!$C$2-'Formation Tops'!C17</f>
        <v>-1532.7160000000006</v>
      </c>
      <c r="E17" s="9">
        <f t="shared" si="2"/>
        <v>0.17599999999993088</v>
      </c>
      <c r="F17" s="9">
        <f t="shared" si="3"/>
        <v>52.099999999999909</v>
      </c>
      <c r="G17" s="16">
        <f t="shared" si="0"/>
        <v>90.193551593377293</v>
      </c>
    </row>
    <row r="18" spans="1:7" x14ac:dyDescent="0.2">
      <c r="A18" s="15"/>
      <c r="B18" s="14">
        <f t="shared" si="5"/>
        <v>2450.9999999999991</v>
      </c>
      <c r="C18" s="14">
        <f t="shared" si="6"/>
        <v>1532.5400000000006</v>
      </c>
      <c r="D18" s="14">
        <f>'Reference Depths'!$C$2-'Formation Tops'!C18</f>
        <v>-1532.5400000000006</v>
      </c>
      <c r="E18" s="9">
        <f t="shared" si="2"/>
        <v>0.17599999999993088</v>
      </c>
      <c r="F18" s="9">
        <f t="shared" si="3"/>
        <v>52.099999999999909</v>
      </c>
      <c r="G18" s="16">
        <f t="shared" si="0"/>
        <v>90.193551593377293</v>
      </c>
    </row>
    <row r="19" spans="1:7" x14ac:dyDescent="0.2">
      <c r="A19" s="15"/>
      <c r="B19" s="14">
        <f t="shared" si="5"/>
        <v>2503.099999999999</v>
      </c>
      <c r="C19" s="14">
        <f t="shared" si="6"/>
        <v>1532.3640000000007</v>
      </c>
      <c r="D19" s="14">
        <f>'Reference Depths'!$C$2-'Formation Tops'!C19</f>
        <v>-1532.3640000000007</v>
      </c>
      <c r="E19" s="9">
        <f t="shared" si="2"/>
        <v>0.17599999999993088</v>
      </c>
      <c r="F19" s="9">
        <f t="shared" si="3"/>
        <v>52.099999999999909</v>
      </c>
      <c r="G19" s="16">
        <f t="shared" si="0"/>
        <v>90.193551593377293</v>
      </c>
    </row>
    <row r="20" spans="1:7" x14ac:dyDescent="0.2">
      <c r="A20" s="15"/>
      <c r="B20" s="14">
        <f t="shared" si="5"/>
        <v>2555.1999999999989</v>
      </c>
      <c r="C20" s="14">
        <f t="shared" si="6"/>
        <v>1532.1880000000008</v>
      </c>
      <c r="D20" s="14">
        <f>'Reference Depths'!$C$2-'Formation Tops'!C20</f>
        <v>-1532.1880000000008</v>
      </c>
      <c r="E20" s="9">
        <f t="shared" si="2"/>
        <v>0.17599999999993088</v>
      </c>
      <c r="F20" s="9">
        <f t="shared" si="3"/>
        <v>52.099999999999909</v>
      </c>
      <c r="G20" s="16">
        <f t="shared" si="0"/>
        <v>90.193551593377293</v>
      </c>
    </row>
    <row r="21" spans="1:7" x14ac:dyDescent="0.2">
      <c r="A21" s="15"/>
      <c r="B21" s="14">
        <f t="shared" si="5"/>
        <v>2607.2999999999988</v>
      </c>
      <c r="C21" s="14">
        <f>C20</f>
        <v>1532.1880000000008</v>
      </c>
      <c r="D21" s="14">
        <f>'Reference Depths'!$C$2-'Formation Tops'!C21</f>
        <v>-1532.1880000000008</v>
      </c>
      <c r="E21" s="9">
        <f t="shared" si="2"/>
        <v>0</v>
      </c>
      <c r="F21" s="9">
        <f t="shared" si="3"/>
        <v>52.099999999999909</v>
      </c>
      <c r="G21" s="16">
        <f t="shared" si="0"/>
        <v>90</v>
      </c>
    </row>
    <row r="22" spans="1:7" x14ac:dyDescent="0.2">
      <c r="A22" s="15"/>
      <c r="B22" s="14">
        <f t="shared" si="5"/>
        <v>2659.3999999999987</v>
      </c>
      <c r="C22" s="14">
        <f>C21</f>
        <v>1532.1880000000008</v>
      </c>
      <c r="D22" s="14">
        <f>'Reference Depths'!$C$2-'Formation Tops'!C22</f>
        <v>-1532.1880000000008</v>
      </c>
      <c r="E22" s="9">
        <f t="shared" si="2"/>
        <v>0</v>
      </c>
      <c r="F22" s="9">
        <f t="shared" si="3"/>
        <v>52.099999999999909</v>
      </c>
      <c r="G22" s="16">
        <f t="shared" si="0"/>
        <v>90</v>
      </c>
    </row>
    <row r="23" spans="1:7" x14ac:dyDescent="0.2">
      <c r="A23" s="13"/>
      <c r="B23" s="14">
        <f t="shared" si="5"/>
        <v>2711.4999999999986</v>
      </c>
      <c r="C23" s="14">
        <f t="shared" si="6"/>
        <v>1532.0120000000009</v>
      </c>
      <c r="D23" s="14">
        <f>'Reference Depths'!$C$2-'Formation Tops'!C23</f>
        <v>-1532.0120000000009</v>
      </c>
      <c r="E23" s="9">
        <f t="shared" si="2"/>
        <v>0.17599999999993088</v>
      </c>
      <c r="F23" s="9">
        <f t="shared" si="3"/>
        <v>52.099999999999909</v>
      </c>
      <c r="G23" s="16">
        <f t="shared" si="0"/>
        <v>90.193551593377293</v>
      </c>
    </row>
    <row r="24" spans="1:7" x14ac:dyDescent="0.2">
      <c r="A24" s="13"/>
      <c r="B24" s="14">
        <f t="shared" si="5"/>
        <v>2763.5999999999985</v>
      </c>
      <c r="C24" s="14">
        <f t="shared" si="6"/>
        <v>1531.8360000000009</v>
      </c>
      <c r="D24" s="14">
        <f>'Reference Depths'!$C$2-'Formation Tops'!C24</f>
        <v>-1531.8360000000009</v>
      </c>
      <c r="E24" s="9">
        <f t="shared" ref="E24:E25" si="7">D24-D23</f>
        <v>0.17599999999993088</v>
      </c>
      <c r="F24" s="9">
        <f t="shared" ref="F24:F25" si="8">B24-B23</f>
        <v>52.099999999999909</v>
      </c>
      <c r="G24" s="16">
        <f t="shared" ref="G24:G25" si="9">90+(SIN(E24/F24)*180/PI())</f>
        <v>90.193551593377293</v>
      </c>
    </row>
    <row r="25" spans="1:7" x14ac:dyDescent="0.2">
      <c r="A25" s="13"/>
      <c r="B25" s="14">
        <f t="shared" si="5"/>
        <v>2815.6999999999985</v>
      </c>
      <c r="C25" s="14">
        <f t="shared" si="6"/>
        <v>1531.660000000001</v>
      </c>
      <c r="D25" s="14">
        <f>'Reference Depths'!$C$2-'Formation Tops'!C25</f>
        <v>-1531.660000000001</v>
      </c>
      <c r="E25" s="9">
        <f t="shared" si="7"/>
        <v>0.17599999999993088</v>
      </c>
      <c r="F25" s="9">
        <f t="shared" si="8"/>
        <v>52.099999999999909</v>
      </c>
      <c r="G25" s="16">
        <f t="shared" si="9"/>
        <v>90.193551593377293</v>
      </c>
    </row>
    <row r="26" spans="1:7" x14ac:dyDescent="0.2">
      <c r="G26" s="1"/>
    </row>
    <row r="27" spans="1:7" x14ac:dyDescent="0.2">
      <c r="A27" s="17" t="s">
        <v>8</v>
      </c>
      <c r="B27" s="17"/>
      <c r="C27" s="17"/>
      <c r="D27" s="17"/>
      <c r="E27" s="17"/>
      <c r="F27" s="17"/>
      <c r="G27" s="17"/>
    </row>
    <row r="28" spans="1:7" x14ac:dyDescent="0.2">
      <c r="A28" s="12" t="s">
        <v>32</v>
      </c>
      <c r="B28" s="18"/>
      <c r="C28" s="18"/>
      <c r="D28" s="19">
        <f>'Reference Depths'!C2-'Formation Tops'!C28</f>
        <v>0</v>
      </c>
      <c r="E28" s="20" t="s">
        <v>30</v>
      </c>
      <c r="F28" s="20" t="s">
        <v>31</v>
      </c>
      <c r="G28" s="21" t="s">
        <v>29</v>
      </c>
    </row>
    <row r="29" spans="1:7" x14ac:dyDescent="0.2">
      <c r="A29" s="12" t="s">
        <v>33</v>
      </c>
      <c r="B29" s="22"/>
      <c r="C29" s="18"/>
      <c r="D29" s="19">
        <f>'Reference Depths'!C2-'Formation Tops'!C29</f>
        <v>0</v>
      </c>
      <c r="E29" s="18">
        <f>D29-D28</f>
        <v>0</v>
      </c>
      <c r="F29" s="18">
        <f>B29-B28</f>
        <v>0</v>
      </c>
      <c r="G29" s="23" t="e">
        <f>90+(SIN(E29/F29)*180/PI())</f>
        <v>#DIV/0!</v>
      </c>
    </row>
    <row r="31" spans="1:7" x14ac:dyDescent="0.2">
      <c r="A31" s="24" t="s">
        <v>23</v>
      </c>
      <c r="B31" s="10">
        <f t="shared" ref="B31:B54" si="10">B2</f>
        <v>1659.2</v>
      </c>
      <c r="C31" s="10">
        <f>C2+'Reference Depths'!$C$3</f>
        <v>1535.8</v>
      </c>
      <c r="D31" s="10">
        <f>'Reference Depths'!$C$2-'Formation Tops'!C31</f>
        <v>-1535.8</v>
      </c>
      <c r="E31" s="10"/>
      <c r="F31" s="10"/>
      <c r="G31" s="50"/>
    </row>
    <row r="32" spans="1:7" x14ac:dyDescent="0.2">
      <c r="A32" s="24"/>
      <c r="B32" s="10">
        <f t="shared" si="10"/>
        <v>1680</v>
      </c>
      <c r="C32" s="10">
        <f>C3+'Reference Depths'!$C$3</f>
        <v>1535.8</v>
      </c>
      <c r="D32" s="10">
        <f>'Reference Depths'!$C$2-'Formation Tops'!C32</f>
        <v>-1535.8</v>
      </c>
      <c r="E32" s="10">
        <f t="shared" ref="E32:E93" si="11">D32-D31</f>
        <v>0</v>
      </c>
      <c r="F32" s="10">
        <f t="shared" ref="F32:F93" si="12">B32-B31</f>
        <v>20.799999999999955</v>
      </c>
      <c r="G32" s="50">
        <f t="shared" ref="G32:G93" si="13">90+(SIN(E32/F32)*180/PI())</f>
        <v>90</v>
      </c>
    </row>
    <row r="33" spans="1:7" x14ac:dyDescent="0.2">
      <c r="A33" s="24"/>
      <c r="B33" s="10">
        <f t="shared" si="10"/>
        <v>1730</v>
      </c>
      <c r="C33" s="10">
        <f>C4+'Reference Depths'!$C$3</f>
        <v>1535.8</v>
      </c>
      <c r="D33" s="10">
        <f>'Reference Depths'!$C$2-'Formation Tops'!C33</f>
        <v>-1535.8</v>
      </c>
      <c r="E33" s="10">
        <f t="shared" si="11"/>
        <v>0</v>
      </c>
      <c r="F33" s="10">
        <f t="shared" si="12"/>
        <v>50</v>
      </c>
      <c r="G33" s="50">
        <f t="shared" si="13"/>
        <v>90</v>
      </c>
    </row>
    <row r="34" spans="1:7" x14ac:dyDescent="0.2">
      <c r="A34" s="24"/>
      <c r="B34" s="10">
        <f t="shared" si="10"/>
        <v>1780</v>
      </c>
      <c r="C34" s="10">
        <f>C5+'Reference Depths'!$C$3</f>
        <v>1535.8</v>
      </c>
      <c r="D34" s="10">
        <f>'Reference Depths'!$C$2-'Formation Tops'!C34</f>
        <v>-1535.8</v>
      </c>
      <c r="E34" s="10">
        <f t="shared" si="11"/>
        <v>0</v>
      </c>
      <c r="F34" s="10">
        <f t="shared" si="12"/>
        <v>50</v>
      </c>
      <c r="G34" s="50">
        <f t="shared" si="13"/>
        <v>90</v>
      </c>
    </row>
    <row r="35" spans="1:7" x14ac:dyDescent="0.2">
      <c r="A35" s="24"/>
      <c r="B35" s="10">
        <f t="shared" si="10"/>
        <v>1830</v>
      </c>
      <c r="C35" s="10">
        <f>C6+'Reference Depths'!$C$3</f>
        <v>1535.8</v>
      </c>
      <c r="D35" s="10">
        <f>'Reference Depths'!$C$2-'Formation Tops'!C35</f>
        <v>-1535.8</v>
      </c>
      <c r="E35" s="10">
        <f t="shared" si="11"/>
        <v>0</v>
      </c>
      <c r="F35" s="10">
        <f t="shared" si="12"/>
        <v>50</v>
      </c>
      <c r="G35" s="50">
        <f t="shared" si="13"/>
        <v>90</v>
      </c>
    </row>
    <row r="36" spans="1:7" x14ac:dyDescent="0.2">
      <c r="A36" s="24"/>
      <c r="B36" s="10">
        <f t="shared" si="10"/>
        <v>1880</v>
      </c>
      <c r="C36" s="10">
        <f>C7+'Reference Depths'!$C$3</f>
        <v>1535.8</v>
      </c>
      <c r="D36" s="10">
        <f>'Reference Depths'!$C$2-'Formation Tops'!C36</f>
        <v>-1535.8</v>
      </c>
      <c r="E36" s="10">
        <f t="shared" si="11"/>
        <v>0</v>
      </c>
      <c r="F36" s="10">
        <f t="shared" si="12"/>
        <v>50</v>
      </c>
      <c r="G36" s="50">
        <f t="shared" si="13"/>
        <v>90</v>
      </c>
    </row>
    <row r="37" spans="1:7" x14ac:dyDescent="0.2">
      <c r="A37" s="24"/>
      <c r="B37" s="10">
        <f t="shared" si="10"/>
        <v>1930</v>
      </c>
      <c r="C37" s="10">
        <f>C8+'Reference Depths'!$C$3</f>
        <v>1535.8</v>
      </c>
      <c r="D37" s="10">
        <f>'Reference Depths'!$C$2-'Formation Tops'!C37</f>
        <v>-1535.8</v>
      </c>
      <c r="E37" s="10">
        <f t="shared" si="11"/>
        <v>0</v>
      </c>
      <c r="F37" s="10">
        <f t="shared" si="12"/>
        <v>50</v>
      </c>
      <c r="G37" s="50">
        <f t="shared" si="13"/>
        <v>90</v>
      </c>
    </row>
    <row r="38" spans="1:7" x14ac:dyDescent="0.2">
      <c r="A38" s="24"/>
      <c r="B38" s="10">
        <f t="shared" si="10"/>
        <v>1982.1</v>
      </c>
      <c r="C38" s="10">
        <f>C9+'Reference Depths'!$C$3</f>
        <v>1535.624</v>
      </c>
      <c r="D38" s="10">
        <f>'Reference Depths'!$C$2-'Formation Tops'!C38</f>
        <v>-1535.624</v>
      </c>
      <c r="E38" s="10">
        <f t="shared" si="11"/>
        <v>0.17599999999993088</v>
      </c>
      <c r="F38" s="10">
        <f t="shared" si="12"/>
        <v>52.099999999999909</v>
      </c>
      <c r="G38" s="50">
        <f t="shared" si="13"/>
        <v>90.193551593377293</v>
      </c>
    </row>
    <row r="39" spans="1:7" x14ac:dyDescent="0.2">
      <c r="A39" s="24"/>
      <c r="B39" s="10">
        <f t="shared" si="10"/>
        <v>2034.1999999999998</v>
      </c>
      <c r="C39" s="10">
        <f>C10+'Reference Depths'!$C$3</f>
        <v>1535.4480000000001</v>
      </c>
      <c r="D39" s="10">
        <f>'Reference Depths'!$C$2-'Formation Tops'!C39</f>
        <v>-1535.4480000000001</v>
      </c>
      <c r="E39" s="10">
        <f t="shared" si="11"/>
        <v>0.17599999999993088</v>
      </c>
      <c r="F39" s="10">
        <f t="shared" si="12"/>
        <v>52.099999999999909</v>
      </c>
      <c r="G39" s="50">
        <f t="shared" si="13"/>
        <v>90.193551593377293</v>
      </c>
    </row>
    <row r="40" spans="1:7" x14ac:dyDescent="0.2">
      <c r="A40" s="24"/>
      <c r="B40" s="10">
        <f t="shared" si="10"/>
        <v>2086.2999999999997</v>
      </c>
      <c r="C40" s="10">
        <f>C11+'Reference Depths'!$C$3</f>
        <v>1535.2720000000002</v>
      </c>
      <c r="D40" s="10">
        <f>'Reference Depths'!$C$2-'Formation Tops'!C40</f>
        <v>-1535.2720000000002</v>
      </c>
      <c r="E40" s="10">
        <f t="shared" si="11"/>
        <v>0.17599999999993088</v>
      </c>
      <c r="F40" s="10">
        <f t="shared" si="12"/>
        <v>52.099999999999909</v>
      </c>
      <c r="G40" s="50">
        <f t="shared" si="13"/>
        <v>90.193551593377293</v>
      </c>
    </row>
    <row r="41" spans="1:7" x14ac:dyDescent="0.2">
      <c r="A41" s="24"/>
      <c r="B41" s="10">
        <f t="shared" si="10"/>
        <v>2138.3999999999996</v>
      </c>
      <c r="C41" s="10">
        <f>C12+'Reference Depths'!$C$3</f>
        <v>1535.0960000000002</v>
      </c>
      <c r="D41" s="10">
        <f>'Reference Depths'!$C$2-'Formation Tops'!C41</f>
        <v>-1535.0960000000002</v>
      </c>
      <c r="E41" s="10">
        <f t="shared" si="11"/>
        <v>0.17599999999993088</v>
      </c>
      <c r="F41" s="10">
        <f t="shared" si="12"/>
        <v>52.099999999999909</v>
      </c>
      <c r="G41" s="50">
        <f t="shared" si="13"/>
        <v>90.193551593377293</v>
      </c>
    </row>
    <row r="42" spans="1:7" x14ac:dyDescent="0.2">
      <c r="A42" s="24"/>
      <c r="B42" s="10">
        <f t="shared" si="10"/>
        <v>2190.4999999999995</v>
      </c>
      <c r="C42" s="10">
        <f>C13+'Reference Depths'!$C$3</f>
        <v>1534.9200000000003</v>
      </c>
      <c r="D42" s="10">
        <f>'Reference Depths'!$C$2-'Formation Tops'!C42</f>
        <v>-1534.9200000000003</v>
      </c>
      <c r="E42" s="10">
        <f t="shared" si="11"/>
        <v>0.17599999999993088</v>
      </c>
      <c r="F42" s="10">
        <f t="shared" si="12"/>
        <v>52.099999999999909</v>
      </c>
      <c r="G42" s="50">
        <f t="shared" si="13"/>
        <v>90.193551593377293</v>
      </c>
    </row>
    <row r="43" spans="1:7" x14ac:dyDescent="0.2">
      <c r="A43" s="24"/>
      <c r="B43" s="10">
        <f t="shared" si="10"/>
        <v>2242.5999999999995</v>
      </c>
      <c r="C43" s="10">
        <f>C14+'Reference Depths'!$C$3</f>
        <v>1534.7440000000004</v>
      </c>
      <c r="D43" s="10">
        <f>'Reference Depths'!$C$2-'Formation Tops'!C43</f>
        <v>-1534.7440000000004</v>
      </c>
      <c r="E43" s="10">
        <f t="shared" si="11"/>
        <v>0.17599999999993088</v>
      </c>
      <c r="F43" s="10">
        <f t="shared" si="12"/>
        <v>52.099999999999909</v>
      </c>
      <c r="G43" s="50">
        <f t="shared" si="13"/>
        <v>90.193551593377293</v>
      </c>
    </row>
    <row r="44" spans="1:7" x14ac:dyDescent="0.2">
      <c r="A44" s="24"/>
      <c r="B44" s="10">
        <f t="shared" si="10"/>
        <v>2294.6999999999994</v>
      </c>
      <c r="C44" s="10">
        <f>C15+'Reference Depths'!$C$3</f>
        <v>1534.5680000000004</v>
      </c>
      <c r="D44" s="10">
        <f>'Reference Depths'!$C$2-'Formation Tops'!C44</f>
        <v>-1534.5680000000004</v>
      </c>
      <c r="E44" s="10">
        <f t="shared" si="11"/>
        <v>0.17599999999993088</v>
      </c>
      <c r="F44" s="10">
        <f t="shared" si="12"/>
        <v>52.099999999999909</v>
      </c>
      <c r="G44" s="50">
        <f t="shared" si="13"/>
        <v>90.193551593377293</v>
      </c>
    </row>
    <row r="45" spans="1:7" x14ac:dyDescent="0.2">
      <c r="A45" s="24"/>
      <c r="B45" s="10">
        <f t="shared" si="10"/>
        <v>2346.7999999999993</v>
      </c>
      <c r="C45" s="10">
        <f>C16+'Reference Depths'!$C$3</f>
        <v>1534.3920000000005</v>
      </c>
      <c r="D45" s="10">
        <f>'Reference Depths'!$C$2-'Formation Tops'!C45</f>
        <v>-1534.3920000000005</v>
      </c>
      <c r="E45" s="10">
        <f t="shared" si="11"/>
        <v>0.17599999999993088</v>
      </c>
      <c r="F45" s="10">
        <f t="shared" si="12"/>
        <v>52.099999999999909</v>
      </c>
      <c r="G45" s="50">
        <f t="shared" si="13"/>
        <v>90.193551593377293</v>
      </c>
    </row>
    <row r="46" spans="1:7" x14ac:dyDescent="0.2">
      <c r="A46" s="24"/>
      <c r="B46" s="10">
        <f t="shared" si="10"/>
        <v>2398.8999999999992</v>
      </c>
      <c r="C46" s="10">
        <f>C17+'Reference Depths'!$C$3</f>
        <v>1534.2160000000006</v>
      </c>
      <c r="D46" s="10">
        <f>'Reference Depths'!$C$2-'Formation Tops'!C46</f>
        <v>-1534.2160000000006</v>
      </c>
      <c r="E46" s="10">
        <f t="shared" si="11"/>
        <v>0.17599999999993088</v>
      </c>
      <c r="F46" s="10">
        <f t="shared" si="12"/>
        <v>52.099999999999909</v>
      </c>
      <c r="G46" s="50">
        <f t="shared" si="13"/>
        <v>90.193551593377293</v>
      </c>
    </row>
    <row r="47" spans="1:7" x14ac:dyDescent="0.2">
      <c r="A47" s="24"/>
      <c r="B47" s="10">
        <f t="shared" si="10"/>
        <v>2450.9999999999991</v>
      </c>
      <c r="C47" s="10">
        <f>C18+'Reference Depths'!$C$3</f>
        <v>1534.0400000000006</v>
      </c>
      <c r="D47" s="10">
        <f>'Reference Depths'!$C$2-'Formation Tops'!C47</f>
        <v>-1534.0400000000006</v>
      </c>
      <c r="E47" s="10">
        <f t="shared" si="11"/>
        <v>0.17599999999993088</v>
      </c>
      <c r="F47" s="10">
        <f t="shared" si="12"/>
        <v>52.099999999999909</v>
      </c>
      <c r="G47" s="50">
        <f t="shared" si="13"/>
        <v>90.193551593377293</v>
      </c>
    </row>
    <row r="48" spans="1:7" x14ac:dyDescent="0.2">
      <c r="A48" s="24"/>
      <c r="B48" s="10">
        <f t="shared" si="10"/>
        <v>2503.099999999999</v>
      </c>
      <c r="C48" s="10">
        <f>C19+'Reference Depths'!$C$3</f>
        <v>1533.8640000000007</v>
      </c>
      <c r="D48" s="10">
        <f>'Reference Depths'!$C$2-'Formation Tops'!C48</f>
        <v>-1533.8640000000007</v>
      </c>
      <c r="E48" s="10">
        <f t="shared" si="11"/>
        <v>0.17599999999993088</v>
      </c>
      <c r="F48" s="10">
        <f t="shared" si="12"/>
        <v>52.099999999999909</v>
      </c>
      <c r="G48" s="50">
        <f t="shared" si="13"/>
        <v>90.193551593377293</v>
      </c>
    </row>
    <row r="49" spans="1:7" x14ac:dyDescent="0.2">
      <c r="A49" s="24"/>
      <c r="B49" s="10">
        <f t="shared" si="10"/>
        <v>2555.1999999999989</v>
      </c>
      <c r="C49" s="10">
        <f>C20+'Reference Depths'!$C$3</f>
        <v>1533.6880000000008</v>
      </c>
      <c r="D49" s="10">
        <f>'Reference Depths'!$C$2-'Formation Tops'!C49</f>
        <v>-1533.6880000000008</v>
      </c>
      <c r="E49" s="10">
        <f t="shared" si="11"/>
        <v>0.17599999999993088</v>
      </c>
      <c r="F49" s="10">
        <f t="shared" si="12"/>
        <v>52.099999999999909</v>
      </c>
      <c r="G49" s="50">
        <f t="shared" si="13"/>
        <v>90.193551593377293</v>
      </c>
    </row>
    <row r="50" spans="1:7" x14ac:dyDescent="0.2">
      <c r="A50" s="24"/>
      <c r="B50" s="10">
        <f t="shared" si="10"/>
        <v>2607.2999999999988</v>
      </c>
      <c r="C50" s="10">
        <f>C21+'Reference Depths'!$C$3</f>
        <v>1533.6880000000008</v>
      </c>
      <c r="D50" s="10">
        <f>'Reference Depths'!$C$2-'Formation Tops'!C50</f>
        <v>-1533.6880000000008</v>
      </c>
      <c r="E50" s="10">
        <f t="shared" si="11"/>
        <v>0</v>
      </c>
      <c r="F50" s="10">
        <f t="shared" si="12"/>
        <v>52.099999999999909</v>
      </c>
      <c r="G50" s="50">
        <f t="shared" si="13"/>
        <v>90</v>
      </c>
    </row>
    <row r="51" spans="1:7" x14ac:dyDescent="0.2">
      <c r="A51" s="24"/>
      <c r="B51" s="10">
        <f t="shared" si="10"/>
        <v>2659.3999999999987</v>
      </c>
      <c r="C51" s="10">
        <f>C22+'Reference Depths'!$C$3</f>
        <v>1533.6880000000008</v>
      </c>
      <c r="D51" s="10">
        <f>'Reference Depths'!$C$2-'Formation Tops'!C51</f>
        <v>-1533.6880000000008</v>
      </c>
      <c r="E51" s="10">
        <f t="shared" si="11"/>
        <v>0</v>
      </c>
      <c r="F51" s="10">
        <f t="shared" si="12"/>
        <v>52.099999999999909</v>
      </c>
      <c r="G51" s="50">
        <f t="shared" si="13"/>
        <v>90</v>
      </c>
    </row>
    <row r="52" spans="1:7" x14ac:dyDescent="0.2">
      <c r="A52" s="24"/>
      <c r="B52" s="10">
        <f t="shared" si="10"/>
        <v>2711.4999999999986</v>
      </c>
      <c r="C52" s="10">
        <f>C23+'Reference Depths'!$C$3</f>
        <v>1533.5120000000009</v>
      </c>
      <c r="D52" s="10">
        <f>'Reference Depths'!$C$2-'Formation Tops'!C52</f>
        <v>-1533.5120000000009</v>
      </c>
      <c r="E52" s="10">
        <f t="shared" si="11"/>
        <v>0.17599999999993088</v>
      </c>
      <c r="F52" s="10">
        <f t="shared" si="12"/>
        <v>52.099999999999909</v>
      </c>
      <c r="G52" s="50">
        <f t="shared" si="13"/>
        <v>90.193551593377293</v>
      </c>
    </row>
    <row r="53" spans="1:7" x14ac:dyDescent="0.2">
      <c r="A53" s="24"/>
      <c r="B53" s="10">
        <f t="shared" si="10"/>
        <v>2763.5999999999985</v>
      </c>
      <c r="C53" s="10">
        <f>C24+'Reference Depths'!$C$3</f>
        <v>1533.3360000000009</v>
      </c>
      <c r="D53" s="10">
        <f>'Reference Depths'!$C$2-'Formation Tops'!C53</f>
        <v>-1533.3360000000009</v>
      </c>
      <c r="E53" s="10">
        <f t="shared" si="11"/>
        <v>0.17599999999993088</v>
      </c>
      <c r="F53" s="10">
        <f t="shared" si="12"/>
        <v>52.099999999999909</v>
      </c>
      <c r="G53" s="50">
        <f t="shared" si="13"/>
        <v>90.193551593377293</v>
      </c>
    </row>
    <row r="54" spans="1:7" x14ac:dyDescent="0.2">
      <c r="A54" s="24"/>
      <c r="B54" s="10">
        <f t="shared" si="10"/>
        <v>2815.6999999999985</v>
      </c>
      <c r="C54" s="10">
        <f>C25+'Reference Depths'!$C$3</f>
        <v>1533.160000000001</v>
      </c>
      <c r="D54" s="10">
        <f>'Reference Depths'!$C$2-'Formation Tops'!C54</f>
        <v>-1533.160000000001</v>
      </c>
      <c r="E54" s="10">
        <f t="shared" si="11"/>
        <v>0.17599999999993088</v>
      </c>
      <c r="F54" s="10">
        <f t="shared" si="12"/>
        <v>52.099999999999909</v>
      </c>
      <c r="G54" s="50">
        <f t="shared" si="13"/>
        <v>90.193551593377293</v>
      </c>
    </row>
    <row r="55" spans="1:7" x14ac:dyDescent="0.2">
      <c r="G55" s="4"/>
    </row>
    <row r="56" spans="1:7" x14ac:dyDescent="0.2">
      <c r="A56" s="25" t="s">
        <v>24</v>
      </c>
      <c r="B56" s="11">
        <f t="shared" ref="B56:B79" si="14">B2</f>
        <v>1659.2</v>
      </c>
      <c r="C56" s="11">
        <f>C2+'Reference Depths'!$C$4</f>
        <v>1536.3</v>
      </c>
      <c r="D56" s="11">
        <f>'Reference Depths'!$C$2-'Formation Tops'!C56</f>
        <v>-1536.3</v>
      </c>
      <c r="E56" s="11"/>
      <c r="F56" s="11"/>
      <c r="G56" s="51"/>
    </row>
    <row r="57" spans="1:7" x14ac:dyDescent="0.2">
      <c r="A57" s="25"/>
      <c r="B57" s="11">
        <f t="shared" si="14"/>
        <v>1680</v>
      </c>
      <c r="C57" s="11">
        <f>C3+'Reference Depths'!$C$4</f>
        <v>1536.3</v>
      </c>
      <c r="D57" s="11">
        <f>'Reference Depths'!$C$2-'Formation Tops'!C57</f>
        <v>-1536.3</v>
      </c>
      <c r="E57" s="11">
        <f t="shared" si="11"/>
        <v>0</v>
      </c>
      <c r="F57" s="11">
        <f t="shared" si="12"/>
        <v>20.799999999999955</v>
      </c>
      <c r="G57" s="51">
        <f t="shared" si="13"/>
        <v>90</v>
      </c>
    </row>
    <row r="58" spans="1:7" x14ac:dyDescent="0.2">
      <c r="A58" s="25"/>
      <c r="B58" s="11">
        <f t="shared" si="14"/>
        <v>1730</v>
      </c>
      <c r="C58" s="11">
        <f>C4+'Reference Depths'!$C$4</f>
        <v>1536.3</v>
      </c>
      <c r="D58" s="11">
        <f>'Reference Depths'!$C$2-'Formation Tops'!C58</f>
        <v>-1536.3</v>
      </c>
      <c r="E58" s="11">
        <f t="shared" si="11"/>
        <v>0</v>
      </c>
      <c r="F58" s="11">
        <f t="shared" si="12"/>
        <v>50</v>
      </c>
      <c r="G58" s="51">
        <f t="shared" si="13"/>
        <v>90</v>
      </c>
    </row>
    <row r="59" spans="1:7" x14ac:dyDescent="0.2">
      <c r="A59" s="25"/>
      <c r="B59" s="11">
        <f t="shared" si="14"/>
        <v>1780</v>
      </c>
      <c r="C59" s="11">
        <f>C5+'Reference Depths'!$C$4</f>
        <v>1536.3</v>
      </c>
      <c r="D59" s="11">
        <f>'Reference Depths'!$C$2-'Formation Tops'!C59</f>
        <v>-1536.3</v>
      </c>
      <c r="E59" s="11">
        <f t="shared" si="11"/>
        <v>0</v>
      </c>
      <c r="F59" s="11">
        <f t="shared" si="12"/>
        <v>50</v>
      </c>
      <c r="G59" s="51">
        <f t="shared" si="13"/>
        <v>90</v>
      </c>
    </row>
    <row r="60" spans="1:7" x14ac:dyDescent="0.2">
      <c r="A60" s="25"/>
      <c r="B60" s="11">
        <f t="shared" si="14"/>
        <v>1830</v>
      </c>
      <c r="C60" s="11">
        <f>C6+'Reference Depths'!$C$4</f>
        <v>1536.3</v>
      </c>
      <c r="D60" s="11">
        <f>'Reference Depths'!$C$2-'Formation Tops'!C60</f>
        <v>-1536.3</v>
      </c>
      <c r="E60" s="11">
        <f t="shared" si="11"/>
        <v>0</v>
      </c>
      <c r="F60" s="11">
        <f t="shared" si="12"/>
        <v>50</v>
      </c>
      <c r="G60" s="51">
        <f t="shared" si="13"/>
        <v>90</v>
      </c>
    </row>
    <row r="61" spans="1:7" x14ac:dyDescent="0.2">
      <c r="A61" s="25"/>
      <c r="B61" s="11">
        <f t="shared" si="14"/>
        <v>1880</v>
      </c>
      <c r="C61" s="11">
        <f>C7+'Reference Depths'!$C$4</f>
        <v>1536.3</v>
      </c>
      <c r="D61" s="11">
        <f>'Reference Depths'!$C$2-'Formation Tops'!C61</f>
        <v>-1536.3</v>
      </c>
      <c r="E61" s="11">
        <f t="shared" si="11"/>
        <v>0</v>
      </c>
      <c r="F61" s="11">
        <f t="shared" si="12"/>
        <v>50</v>
      </c>
      <c r="G61" s="51">
        <f t="shared" si="13"/>
        <v>90</v>
      </c>
    </row>
    <row r="62" spans="1:7" x14ac:dyDescent="0.2">
      <c r="A62" s="25"/>
      <c r="B62" s="11">
        <f t="shared" si="14"/>
        <v>1930</v>
      </c>
      <c r="C62" s="11">
        <f>C8+'Reference Depths'!$C$4</f>
        <v>1536.3</v>
      </c>
      <c r="D62" s="11">
        <f>'Reference Depths'!$C$2-'Formation Tops'!C62</f>
        <v>-1536.3</v>
      </c>
      <c r="E62" s="11">
        <f t="shared" si="11"/>
        <v>0</v>
      </c>
      <c r="F62" s="11">
        <f t="shared" si="12"/>
        <v>50</v>
      </c>
      <c r="G62" s="51">
        <f t="shared" si="13"/>
        <v>90</v>
      </c>
    </row>
    <row r="63" spans="1:7" x14ac:dyDescent="0.2">
      <c r="A63" s="25"/>
      <c r="B63" s="11">
        <f t="shared" si="14"/>
        <v>1982.1</v>
      </c>
      <c r="C63" s="11">
        <f>C9+'Reference Depths'!$C$4</f>
        <v>1536.124</v>
      </c>
      <c r="D63" s="11">
        <f>'Reference Depths'!$C$2-'Formation Tops'!C63</f>
        <v>-1536.124</v>
      </c>
      <c r="E63" s="11">
        <f t="shared" si="11"/>
        <v>0.17599999999993088</v>
      </c>
      <c r="F63" s="11">
        <f t="shared" si="12"/>
        <v>52.099999999999909</v>
      </c>
      <c r="G63" s="51">
        <f t="shared" si="13"/>
        <v>90.193551593377293</v>
      </c>
    </row>
    <row r="64" spans="1:7" x14ac:dyDescent="0.2">
      <c r="A64" s="25"/>
      <c r="B64" s="11">
        <f t="shared" si="14"/>
        <v>2034.1999999999998</v>
      </c>
      <c r="C64" s="11">
        <f>C10+'Reference Depths'!$C$4</f>
        <v>1535.9480000000001</v>
      </c>
      <c r="D64" s="11">
        <f>'Reference Depths'!$C$2-'Formation Tops'!C64</f>
        <v>-1535.9480000000001</v>
      </c>
      <c r="E64" s="11">
        <f t="shared" si="11"/>
        <v>0.17599999999993088</v>
      </c>
      <c r="F64" s="11">
        <f t="shared" si="12"/>
        <v>52.099999999999909</v>
      </c>
      <c r="G64" s="51">
        <f t="shared" si="13"/>
        <v>90.193551593377293</v>
      </c>
    </row>
    <row r="65" spans="1:7" x14ac:dyDescent="0.2">
      <c r="A65" s="25"/>
      <c r="B65" s="11">
        <f t="shared" si="14"/>
        <v>2086.2999999999997</v>
      </c>
      <c r="C65" s="11">
        <f>C11+'Reference Depths'!$C$4</f>
        <v>1535.7720000000002</v>
      </c>
      <c r="D65" s="11">
        <f>'Reference Depths'!$C$2-'Formation Tops'!C65</f>
        <v>-1535.7720000000002</v>
      </c>
      <c r="E65" s="11">
        <f t="shared" si="11"/>
        <v>0.17599999999993088</v>
      </c>
      <c r="F65" s="11">
        <f t="shared" si="12"/>
        <v>52.099999999999909</v>
      </c>
      <c r="G65" s="51">
        <f t="shared" si="13"/>
        <v>90.193551593377293</v>
      </c>
    </row>
    <row r="66" spans="1:7" x14ac:dyDescent="0.2">
      <c r="A66" s="25"/>
      <c r="B66" s="11">
        <f t="shared" si="14"/>
        <v>2138.3999999999996</v>
      </c>
      <c r="C66" s="11">
        <f>C12+'Reference Depths'!$C$4</f>
        <v>1535.5960000000002</v>
      </c>
      <c r="D66" s="11">
        <f>'Reference Depths'!$C$2-'Formation Tops'!C66</f>
        <v>-1535.5960000000002</v>
      </c>
      <c r="E66" s="11">
        <f t="shared" si="11"/>
        <v>0.17599999999993088</v>
      </c>
      <c r="F66" s="11">
        <f t="shared" si="12"/>
        <v>52.099999999999909</v>
      </c>
      <c r="G66" s="51">
        <f t="shared" si="13"/>
        <v>90.193551593377293</v>
      </c>
    </row>
    <row r="67" spans="1:7" x14ac:dyDescent="0.2">
      <c r="A67" s="25"/>
      <c r="B67" s="11">
        <f t="shared" si="14"/>
        <v>2190.4999999999995</v>
      </c>
      <c r="C67" s="11">
        <f>C13+'Reference Depths'!$C$4</f>
        <v>1535.4200000000003</v>
      </c>
      <c r="D67" s="11">
        <f>'Reference Depths'!$C$2-'Formation Tops'!C67</f>
        <v>-1535.4200000000003</v>
      </c>
      <c r="E67" s="11">
        <f t="shared" si="11"/>
        <v>0.17599999999993088</v>
      </c>
      <c r="F67" s="11">
        <f t="shared" si="12"/>
        <v>52.099999999999909</v>
      </c>
      <c r="G67" s="51">
        <f t="shared" si="13"/>
        <v>90.193551593377293</v>
      </c>
    </row>
    <row r="68" spans="1:7" x14ac:dyDescent="0.2">
      <c r="A68" s="25"/>
      <c r="B68" s="11">
        <f t="shared" si="14"/>
        <v>2242.5999999999995</v>
      </c>
      <c r="C68" s="11">
        <f>C14+'Reference Depths'!$C$4</f>
        <v>1535.2440000000004</v>
      </c>
      <c r="D68" s="11">
        <f>'Reference Depths'!$C$2-'Formation Tops'!C68</f>
        <v>-1535.2440000000004</v>
      </c>
      <c r="E68" s="11">
        <f t="shared" si="11"/>
        <v>0.17599999999993088</v>
      </c>
      <c r="F68" s="11">
        <f t="shared" si="12"/>
        <v>52.099999999999909</v>
      </c>
      <c r="G68" s="51">
        <f t="shared" si="13"/>
        <v>90.193551593377293</v>
      </c>
    </row>
    <row r="69" spans="1:7" x14ac:dyDescent="0.2">
      <c r="A69" s="25"/>
      <c r="B69" s="11">
        <f t="shared" si="14"/>
        <v>2294.6999999999994</v>
      </c>
      <c r="C69" s="11">
        <f>C15+'Reference Depths'!$C$4</f>
        <v>1535.0680000000004</v>
      </c>
      <c r="D69" s="11">
        <f>'Reference Depths'!$C$2-'Formation Tops'!C69</f>
        <v>-1535.0680000000004</v>
      </c>
      <c r="E69" s="11">
        <f t="shared" si="11"/>
        <v>0.17599999999993088</v>
      </c>
      <c r="F69" s="11">
        <f t="shared" si="12"/>
        <v>52.099999999999909</v>
      </c>
      <c r="G69" s="51">
        <f t="shared" si="13"/>
        <v>90.193551593377293</v>
      </c>
    </row>
    <row r="70" spans="1:7" x14ac:dyDescent="0.2">
      <c r="A70" s="25"/>
      <c r="B70" s="11">
        <f t="shared" si="14"/>
        <v>2346.7999999999993</v>
      </c>
      <c r="C70" s="11">
        <f>C16+'Reference Depths'!$C$4</f>
        <v>1534.8920000000005</v>
      </c>
      <c r="D70" s="11">
        <f>'Reference Depths'!$C$2-'Formation Tops'!C70</f>
        <v>-1534.8920000000005</v>
      </c>
      <c r="E70" s="11">
        <f t="shared" si="11"/>
        <v>0.17599999999993088</v>
      </c>
      <c r="F70" s="11">
        <f t="shared" si="12"/>
        <v>52.099999999999909</v>
      </c>
      <c r="G70" s="51">
        <f t="shared" si="13"/>
        <v>90.193551593377293</v>
      </c>
    </row>
    <row r="71" spans="1:7" x14ac:dyDescent="0.2">
      <c r="A71" s="25"/>
      <c r="B71" s="11">
        <f t="shared" si="14"/>
        <v>2398.8999999999992</v>
      </c>
      <c r="C71" s="11">
        <f>C17+'Reference Depths'!$C$4</f>
        <v>1534.7160000000006</v>
      </c>
      <c r="D71" s="11">
        <f>'Reference Depths'!$C$2-'Formation Tops'!C71</f>
        <v>-1534.7160000000006</v>
      </c>
      <c r="E71" s="11">
        <f t="shared" si="11"/>
        <v>0.17599999999993088</v>
      </c>
      <c r="F71" s="11">
        <f t="shared" si="12"/>
        <v>52.099999999999909</v>
      </c>
      <c r="G71" s="51">
        <f t="shared" si="13"/>
        <v>90.193551593377293</v>
      </c>
    </row>
    <row r="72" spans="1:7" x14ac:dyDescent="0.2">
      <c r="A72" s="25"/>
      <c r="B72" s="11">
        <f t="shared" si="14"/>
        <v>2450.9999999999991</v>
      </c>
      <c r="C72" s="11">
        <f>C18+'Reference Depths'!$C$4</f>
        <v>1534.5400000000006</v>
      </c>
      <c r="D72" s="11">
        <f>'Reference Depths'!$C$2-'Formation Tops'!C72</f>
        <v>-1534.5400000000006</v>
      </c>
      <c r="E72" s="11">
        <f t="shared" si="11"/>
        <v>0.17599999999993088</v>
      </c>
      <c r="F72" s="11">
        <f t="shared" si="12"/>
        <v>52.099999999999909</v>
      </c>
      <c r="G72" s="51">
        <f t="shared" si="13"/>
        <v>90.193551593377293</v>
      </c>
    </row>
    <row r="73" spans="1:7" x14ac:dyDescent="0.2">
      <c r="A73" s="25"/>
      <c r="B73" s="11">
        <f t="shared" si="14"/>
        <v>2503.099999999999</v>
      </c>
      <c r="C73" s="11">
        <f>C19+'Reference Depths'!$C$4</f>
        <v>1534.3640000000007</v>
      </c>
      <c r="D73" s="11">
        <f>'Reference Depths'!$C$2-'Formation Tops'!C73</f>
        <v>-1534.3640000000007</v>
      </c>
      <c r="E73" s="11">
        <f t="shared" si="11"/>
        <v>0.17599999999993088</v>
      </c>
      <c r="F73" s="11">
        <f t="shared" si="12"/>
        <v>52.099999999999909</v>
      </c>
      <c r="G73" s="51">
        <f t="shared" si="13"/>
        <v>90.193551593377293</v>
      </c>
    </row>
    <row r="74" spans="1:7" x14ac:dyDescent="0.2">
      <c r="A74" s="25"/>
      <c r="B74" s="11">
        <f t="shared" si="14"/>
        <v>2555.1999999999989</v>
      </c>
      <c r="C74" s="11">
        <f>C20+'Reference Depths'!$C$4</f>
        <v>1534.1880000000008</v>
      </c>
      <c r="D74" s="11">
        <f>'Reference Depths'!$C$2-'Formation Tops'!C74</f>
        <v>-1534.1880000000008</v>
      </c>
      <c r="E74" s="11">
        <f t="shared" si="11"/>
        <v>0.17599999999993088</v>
      </c>
      <c r="F74" s="11">
        <f t="shared" si="12"/>
        <v>52.099999999999909</v>
      </c>
      <c r="G74" s="51">
        <f t="shared" si="13"/>
        <v>90.193551593377293</v>
      </c>
    </row>
    <row r="75" spans="1:7" x14ac:dyDescent="0.2">
      <c r="A75" s="25"/>
      <c r="B75" s="11">
        <f t="shared" si="14"/>
        <v>2607.2999999999988</v>
      </c>
      <c r="C75" s="11">
        <f>C21+'Reference Depths'!$C$4</f>
        <v>1534.1880000000008</v>
      </c>
      <c r="D75" s="11">
        <f>'Reference Depths'!$C$2-'Formation Tops'!C75</f>
        <v>-1534.1880000000008</v>
      </c>
      <c r="E75" s="11">
        <f t="shared" si="11"/>
        <v>0</v>
      </c>
      <c r="F75" s="11">
        <f t="shared" si="12"/>
        <v>52.099999999999909</v>
      </c>
      <c r="G75" s="51">
        <f t="shared" si="13"/>
        <v>90</v>
      </c>
    </row>
    <row r="76" spans="1:7" x14ac:dyDescent="0.2">
      <c r="A76" s="25"/>
      <c r="B76" s="11">
        <f t="shared" si="14"/>
        <v>2659.3999999999987</v>
      </c>
      <c r="C76" s="11">
        <f>C22+'Reference Depths'!$C$4</f>
        <v>1534.1880000000008</v>
      </c>
      <c r="D76" s="11">
        <f>'Reference Depths'!$C$2-'Formation Tops'!C76</f>
        <v>-1534.1880000000008</v>
      </c>
      <c r="E76" s="11">
        <f t="shared" si="11"/>
        <v>0</v>
      </c>
      <c r="F76" s="11">
        <f t="shared" si="12"/>
        <v>52.099999999999909</v>
      </c>
      <c r="G76" s="51">
        <f t="shared" si="13"/>
        <v>90</v>
      </c>
    </row>
    <row r="77" spans="1:7" x14ac:dyDescent="0.2">
      <c r="A77" s="25"/>
      <c r="B77" s="11">
        <f t="shared" si="14"/>
        <v>2711.4999999999986</v>
      </c>
      <c r="C77" s="11">
        <f>C23+'Reference Depths'!$C$4</f>
        <v>1534.0120000000009</v>
      </c>
      <c r="D77" s="11">
        <f>'Reference Depths'!$C$2-'Formation Tops'!C77</f>
        <v>-1534.0120000000009</v>
      </c>
      <c r="E77" s="11">
        <f t="shared" si="11"/>
        <v>0.17599999999993088</v>
      </c>
      <c r="F77" s="11">
        <f t="shared" si="12"/>
        <v>52.099999999999909</v>
      </c>
      <c r="G77" s="51">
        <f t="shared" si="13"/>
        <v>90.193551593377293</v>
      </c>
    </row>
    <row r="78" spans="1:7" x14ac:dyDescent="0.2">
      <c r="A78" s="25"/>
      <c r="B78" s="11">
        <f t="shared" si="14"/>
        <v>2763.5999999999985</v>
      </c>
      <c r="C78" s="11">
        <f>C24+'Reference Depths'!$C$4</f>
        <v>1533.8360000000009</v>
      </c>
      <c r="D78" s="11">
        <f>'Reference Depths'!$C$2-'Formation Tops'!C78</f>
        <v>-1533.8360000000009</v>
      </c>
      <c r="E78" s="11">
        <f t="shared" si="11"/>
        <v>0.17599999999993088</v>
      </c>
      <c r="F78" s="11">
        <f t="shared" si="12"/>
        <v>52.099999999999909</v>
      </c>
      <c r="G78" s="51">
        <f t="shared" si="13"/>
        <v>90.193551593377293</v>
      </c>
    </row>
    <row r="79" spans="1:7" x14ac:dyDescent="0.2">
      <c r="A79" s="25"/>
      <c r="B79" s="11">
        <f t="shared" si="14"/>
        <v>2815.6999999999985</v>
      </c>
      <c r="C79" s="11">
        <f>C25+'Reference Depths'!$C$4</f>
        <v>1533.660000000001</v>
      </c>
      <c r="D79" s="11">
        <f>'Reference Depths'!$C$2-'Formation Tops'!C79</f>
        <v>-1533.660000000001</v>
      </c>
      <c r="E79" s="11">
        <f t="shared" si="11"/>
        <v>0.17599999999993088</v>
      </c>
      <c r="F79" s="11">
        <f t="shared" si="12"/>
        <v>52.099999999999909</v>
      </c>
      <c r="G79" s="51">
        <f t="shared" si="13"/>
        <v>90.193551593377293</v>
      </c>
    </row>
    <row r="80" spans="1:7" x14ac:dyDescent="0.2">
      <c r="G80" s="4"/>
    </row>
    <row r="81" spans="1:7" x14ac:dyDescent="0.2">
      <c r="A81" s="27" t="s">
        <v>49</v>
      </c>
      <c r="B81" s="26">
        <f t="shared" ref="B81:B104" si="15">B2</f>
        <v>1659.2</v>
      </c>
      <c r="C81" s="26">
        <f>C2+'Reference Depths'!$C$5</f>
        <v>1542.8</v>
      </c>
      <c r="D81" s="28">
        <f>'Reference Depths'!$C$2-'Formation Tops'!C81</f>
        <v>-1542.8</v>
      </c>
      <c r="E81" s="28"/>
      <c r="F81" s="28"/>
      <c r="G81" s="52"/>
    </row>
    <row r="82" spans="1:7" x14ac:dyDescent="0.2">
      <c r="A82" s="29"/>
      <c r="B82" s="26">
        <f t="shared" si="15"/>
        <v>1680</v>
      </c>
      <c r="C82" s="26">
        <f>C3+'Reference Depths'!$C$5</f>
        <v>1542.8</v>
      </c>
      <c r="D82" s="28">
        <f>'Reference Depths'!$C$2-'Formation Tops'!C82</f>
        <v>-1542.8</v>
      </c>
      <c r="E82" s="28">
        <f t="shared" si="11"/>
        <v>0</v>
      </c>
      <c r="F82" s="28">
        <f t="shared" si="12"/>
        <v>20.799999999999955</v>
      </c>
      <c r="G82" s="52">
        <f t="shared" si="13"/>
        <v>90</v>
      </c>
    </row>
    <row r="83" spans="1:7" x14ac:dyDescent="0.2">
      <c r="A83" s="29"/>
      <c r="B83" s="26">
        <f t="shared" si="15"/>
        <v>1730</v>
      </c>
      <c r="C83" s="26">
        <f>C4+'Reference Depths'!$C$5</f>
        <v>1542.8</v>
      </c>
      <c r="D83" s="28">
        <f>'Reference Depths'!$C$2-'Formation Tops'!C83</f>
        <v>-1542.8</v>
      </c>
      <c r="E83" s="28">
        <f t="shared" si="11"/>
        <v>0</v>
      </c>
      <c r="F83" s="28">
        <f t="shared" si="12"/>
        <v>50</v>
      </c>
      <c r="G83" s="52">
        <f t="shared" si="13"/>
        <v>90</v>
      </c>
    </row>
    <row r="84" spans="1:7" x14ac:dyDescent="0.2">
      <c r="A84" s="29"/>
      <c r="B84" s="26">
        <f t="shared" si="15"/>
        <v>1780</v>
      </c>
      <c r="C84" s="26">
        <f>C5+'Reference Depths'!$C$5</f>
        <v>1542.8</v>
      </c>
      <c r="D84" s="28">
        <f>'Reference Depths'!$C$2-'Formation Tops'!C84</f>
        <v>-1542.8</v>
      </c>
      <c r="E84" s="28">
        <f t="shared" si="11"/>
        <v>0</v>
      </c>
      <c r="F84" s="28">
        <f t="shared" si="12"/>
        <v>50</v>
      </c>
      <c r="G84" s="52">
        <f t="shared" si="13"/>
        <v>90</v>
      </c>
    </row>
    <row r="85" spans="1:7" x14ac:dyDescent="0.2">
      <c r="A85" s="29"/>
      <c r="B85" s="26">
        <f t="shared" si="15"/>
        <v>1830</v>
      </c>
      <c r="C85" s="26">
        <f>C6+'Reference Depths'!$C$5</f>
        <v>1542.8</v>
      </c>
      <c r="D85" s="28">
        <f>'Reference Depths'!$C$2-'Formation Tops'!C85</f>
        <v>-1542.8</v>
      </c>
      <c r="E85" s="28">
        <f t="shared" si="11"/>
        <v>0</v>
      </c>
      <c r="F85" s="28">
        <f t="shared" si="12"/>
        <v>50</v>
      </c>
      <c r="G85" s="52">
        <f t="shared" si="13"/>
        <v>90</v>
      </c>
    </row>
    <row r="86" spans="1:7" x14ac:dyDescent="0.2">
      <c r="A86" s="29"/>
      <c r="B86" s="26">
        <f t="shared" si="15"/>
        <v>1880</v>
      </c>
      <c r="C86" s="26">
        <f>C7+'Reference Depths'!$C$5</f>
        <v>1542.8</v>
      </c>
      <c r="D86" s="28">
        <f>'Reference Depths'!$C$2-'Formation Tops'!C86</f>
        <v>-1542.8</v>
      </c>
      <c r="E86" s="28">
        <f t="shared" si="11"/>
        <v>0</v>
      </c>
      <c r="F86" s="28">
        <f t="shared" si="12"/>
        <v>50</v>
      </c>
      <c r="G86" s="52">
        <f t="shared" si="13"/>
        <v>90</v>
      </c>
    </row>
    <row r="87" spans="1:7" x14ac:dyDescent="0.2">
      <c r="A87" s="29"/>
      <c r="B87" s="26">
        <f t="shared" si="15"/>
        <v>1930</v>
      </c>
      <c r="C87" s="26">
        <f>C8+'Reference Depths'!$C$5</f>
        <v>1542.8</v>
      </c>
      <c r="D87" s="28">
        <f>'Reference Depths'!$C$2-'Formation Tops'!C87</f>
        <v>-1542.8</v>
      </c>
      <c r="E87" s="28">
        <f t="shared" si="11"/>
        <v>0</v>
      </c>
      <c r="F87" s="28">
        <f t="shared" si="12"/>
        <v>50</v>
      </c>
      <c r="G87" s="52">
        <f t="shared" si="13"/>
        <v>90</v>
      </c>
    </row>
    <row r="88" spans="1:7" x14ac:dyDescent="0.2">
      <c r="A88" s="29"/>
      <c r="B88" s="26">
        <f t="shared" si="15"/>
        <v>1982.1</v>
      </c>
      <c r="C88" s="26">
        <f>C9+'Reference Depths'!$C$5</f>
        <v>1542.624</v>
      </c>
      <c r="D88" s="28">
        <f>'Reference Depths'!$C$2-'Formation Tops'!C88</f>
        <v>-1542.624</v>
      </c>
      <c r="E88" s="28">
        <f t="shared" si="11"/>
        <v>0.17599999999993088</v>
      </c>
      <c r="F88" s="28">
        <f t="shared" si="12"/>
        <v>52.099999999999909</v>
      </c>
      <c r="G88" s="52">
        <f t="shared" si="13"/>
        <v>90.193551593377293</v>
      </c>
    </row>
    <row r="89" spans="1:7" x14ac:dyDescent="0.2">
      <c r="A89" s="29"/>
      <c r="B89" s="26">
        <f t="shared" si="15"/>
        <v>2034.1999999999998</v>
      </c>
      <c r="C89" s="26">
        <f>C10+'Reference Depths'!$C$5</f>
        <v>1542.4480000000001</v>
      </c>
      <c r="D89" s="28">
        <f>'Reference Depths'!$C$2-'Formation Tops'!C89</f>
        <v>-1542.4480000000001</v>
      </c>
      <c r="E89" s="28">
        <f t="shared" si="11"/>
        <v>0.17599999999993088</v>
      </c>
      <c r="F89" s="28">
        <f t="shared" si="12"/>
        <v>52.099999999999909</v>
      </c>
      <c r="G89" s="52">
        <f t="shared" si="13"/>
        <v>90.193551593377293</v>
      </c>
    </row>
    <row r="90" spans="1:7" x14ac:dyDescent="0.2">
      <c r="A90" s="29"/>
      <c r="B90" s="26">
        <f t="shared" si="15"/>
        <v>2086.2999999999997</v>
      </c>
      <c r="C90" s="26">
        <f>C11+'Reference Depths'!$C$5</f>
        <v>1542.2720000000002</v>
      </c>
      <c r="D90" s="28">
        <f>'Reference Depths'!$C$2-'Formation Tops'!C90</f>
        <v>-1542.2720000000002</v>
      </c>
      <c r="E90" s="28">
        <f t="shared" si="11"/>
        <v>0.17599999999993088</v>
      </c>
      <c r="F90" s="28">
        <f t="shared" si="12"/>
        <v>52.099999999999909</v>
      </c>
      <c r="G90" s="52">
        <f t="shared" si="13"/>
        <v>90.193551593377293</v>
      </c>
    </row>
    <row r="91" spans="1:7" x14ac:dyDescent="0.2">
      <c r="A91" s="29"/>
      <c r="B91" s="26">
        <f t="shared" si="15"/>
        <v>2138.3999999999996</v>
      </c>
      <c r="C91" s="26">
        <f>C12+'Reference Depths'!$C$5</f>
        <v>1542.0960000000002</v>
      </c>
      <c r="D91" s="28">
        <f>'Reference Depths'!$C$2-'Formation Tops'!C91</f>
        <v>-1542.0960000000002</v>
      </c>
      <c r="E91" s="28">
        <f t="shared" si="11"/>
        <v>0.17599999999993088</v>
      </c>
      <c r="F91" s="28">
        <f t="shared" si="12"/>
        <v>52.099999999999909</v>
      </c>
      <c r="G91" s="52">
        <f t="shared" si="13"/>
        <v>90.193551593377293</v>
      </c>
    </row>
    <row r="92" spans="1:7" x14ac:dyDescent="0.2">
      <c r="A92" s="29"/>
      <c r="B92" s="26">
        <f t="shared" si="15"/>
        <v>2190.4999999999995</v>
      </c>
      <c r="C92" s="26">
        <f>C13+'Reference Depths'!$C$5</f>
        <v>1541.9200000000003</v>
      </c>
      <c r="D92" s="28">
        <f>'Reference Depths'!$C$2-'Formation Tops'!C92</f>
        <v>-1541.9200000000003</v>
      </c>
      <c r="E92" s="28">
        <f t="shared" si="11"/>
        <v>0.17599999999993088</v>
      </c>
      <c r="F92" s="28">
        <f t="shared" si="12"/>
        <v>52.099999999999909</v>
      </c>
      <c r="G92" s="52">
        <f t="shared" si="13"/>
        <v>90.193551593377293</v>
      </c>
    </row>
    <row r="93" spans="1:7" x14ac:dyDescent="0.2">
      <c r="A93" s="29"/>
      <c r="B93" s="26">
        <f t="shared" si="15"/>
        <v>2242.5999999999995</v>
      </c>
      <c r="C93" s="26">
        <f>C14+'Reference Depths'!$C$5</f>
        <v>1541.7440000000004</v>
      </c>
      <c r="D93" s="28">
        <f>'Reference Depths'!$C$2-'Formation Tops'!C93</f>
        <v>-1541.7440000000004</v>
      </c>
      <c r="E93" s="28">
        <f t="shared" si="11"/>
        <v>0.17599999999993088</v>
      </c>
      <c r="F93" s="28">
        <f t="shared" si="12"/>
        <v>52.099999999999909</v>
      </c>
      <c r="G93" s="52">
        <f t="shared" si="13"/>
        <v>90.193551593377293</v>
      </c>
    </row>
    <row r="94" spans="1:7" x14ac:dyDescent="0.2">
      <c r="A94" s="29"/>
      <c r="B94" s="26">
        <f t="shared" si="15"/>
        <v>2294.6999999999994</v>
      </c>
      <c r="C94" s="26">
        <f>C15+'Reference Depths'!$C$5</f>
        <v>1541.5680000000004</v>
      </c>
      <c r="D94" s="28">
        <f>'Reference Depths'!$C$2-'Formation Tops'!C94</f>
        <v>-1541.5680000000004</v>
      </c>
      <c r="E94" s="28">
        <f t="shared" ref="E94:E129" si="16">D94-D93</f>
        <v>0.17599999999993088</v>
      </c>
      <c r="F94" s="28">
        <f t="shared" ref="F94:F129" si="17">B94-B93</f>
        <v>52.099999999999909</v>
      </c>
      <c r="G94" s="52">
        <f t="shared" ref="G94:G129" si="18">90+(SIN(E94/F94)*180/PI())</f>
        <v>90.193551593377293</v>
      </c>
    </row>
    <row r="95" spans="1:7" x14ac:dyDescent="0.2">
      <c r="A95" s="29"/>
      <c r="B95" s="26">
        <f t="shared" si="15"/>
        <v>2346.7999999999993</v>
      </c>
      <c r="C95" s="26">
        <f>C16+'Reference Depths'!$C$5</f>
        <v>1541.3920000000005</v>
      </c>
      <c r="D95" s="28">
        <f>'Reference Depths'!$C$2-'Formation Tops'!C95</f>
        <v>-1541.3920000000005</v>
      </c>
      <c r="E95" s="28">
        <f t="shared" si="16"/>
        <v>0.17599999999993088</v>
      </c>
      <c r="F95" s="28">
        <f t="shared" si="17"/>
        <v>52.099999999999909</v>
      </c>
      <c r="G95" s="52">
        <f t="shared" si="18"/>
        <v>90.193551593377293</v>
      </c>
    </row>
    <row r="96" spans="1:7" x14ac:dyDescent="0.2">
      <c r="A96" s="29"/>
      <c r="B96" s="26">
        <f t="shared" si="15"/>
        <v>2398.8999999999992</v>
      </c>
      <c r="C96" s="26">
        <f>C17+'Reference Depths'!$C$5</f>
        <v>1541.2160000000006</v>
      </c>
      <c r="D96" s="28">
        <f>'Reference Depths'!$C$2-'Formation Tops'!C96</f>
        <v>-1541.2160000000006</v>
      </c>
      <c r="E96" s="28">
        <f t="shared" si="16"/>
        <v>0.17599999999993088</v>
      </c>
      <c r="F96" s="28">
        <f t="shared" si="17"/>
        <v>52.099999999999909</v>
      </c>
      <c r="G96" s="52">
        <f t="shared" si="18"/>
        <v>90.193551593377293</v>
      </c>
    </row>
    <row r="97" spans="1:7" x14ac:dyDescent="0.2">
      <c r="A97" s="29"/>
      <c r="B97" s="26">
        <f t="shared" si="15"/>
        <v>2450.9999999999991</v>
      </c>
      <c r="C97" s="26">
        <f>C18+'Reference Depths'!$C$5</f>
        <v>1541.0400000000006</v>
      </c>
      <c r="D97" s="28">
        <f>'Reference Depths'!$C$2-'Formation Tops'!C97</f>
        <v>-1541.0400000000006</v>
      </c>
      <c r="E97" s="28">
        <f t="shared" si="16"/>
        <v>0.17599999999993088</v>
      </c>
      <c r="F97" s="28">
        <f t="shared" si="17"/>
        <v>52.099999999999909</v>
      </c>
      <c r="G97" s="52">
        <f t="shared" si="18"/>
        <v>90.193551593377293</v>
      </c>
    </row>
    <row r="98" spans="1:7" x14ac:dyDescent="0.2">
      <c r="A98" s="29"/>
      <c r="B98" s="26">
        <f t="shared" si="15"/>
        <v>2503.099999999999</v>
      </c>
      <c r="C98" s="26">
        <f>C19+'Reference Depths'!$C$5</f>
        <v>1540.8640000000007</v>
      </c>
      <c r="D98" s="28">
        <f>'Reference Depths'!$C$2-'Formation Tops'!C98</f>
        <v>-1540.8640000000007</v>
      </c>
      <c r="E98" s="28">
        <f t="shared" si="16"/>
        <v>0.17599999999993088</v>
      </c>
      <c r="F98" s="28">
        <f t="shared" si="17"/>
        <v>52.099999999999909</v>
      </c>
      <c r="G98" s="52">
        <f t="shared" si="18"/>
        <v>90.193551593377293</v>
      </c>
    </row>
    <row r="99" spans="1:7" x14ac:dyDescent="0.2">
      <c r="A99" s="29"/>
      <c r="B99" s="26">
        <f t="shared" si="15"/>
        <v>2555.1999999999989</v>
      </c>
      <c r="C99" s="26">
        <f>C20+'Reference Depths'!$C$5</f>
        <v>1540.6880000000008</v>
      </c>
      <c r="D99" s="28">
        <f>'Reference Depths'!$C$2-'Formation Tops'!C99</f>
        <v>-1540.6880000000008</v>
      </c>
      <c r="E99" s="28">
        <f t="shared" si="16"/>
        <v>0.17599999999993088</v>
      </c>
      <c r="F99" s="28">
        <f t="shared" si="17"/>
        <v>52.099999999999909</v>
      </c>
      <c r="G99" s="52">
        <f t="shared" si="18"/>
        <v>90.193551593377293</v>
      </c>
    </row>
    <row r="100" spans="1:7" x14ac:dyDescent="0.2">
      <c r="A100" s="29"/>
      <c r="B100" s="26">
        <f t="shared" si="15"/>
        <v>2607.2999999999988</v>
      </c>
      <c r="C100" s="26">
        <f>C21+'Reference Depths'!$C$5</f>
        <v>1540.6880000000008</v>
      </c>
      <c r="D100" s="28">
        <f>'Reference Depths'!$C$2-'Formation Tops'!C100</f>
        <v>-1540.6880000000008</v>
      </c>
      <c r="E100" s="28">
        <f t="shared" si="16"/>
        <v>0</v>
      </c>
      <c r="F100" s="28">
        <f t="shared" si="17"/>
        <v>52.099999999999909</v>
      </c>
      <c r="G100" s="52">
        <f t="shared" si="18"/>
        <v>90</v>
      </c>
    </row>
    <row r="101" spans="1:7" x14ac:dyDescent="0.2">
      <c r="A101" s="29"/>
      <c r="B101" s="26">
        <f t="shared" si="15"/>
        <v>2659.3999999999987</v>
      </c>
      <c r="C101" s="26">
        <f>C22+'Reference Depths'!$C$5</f>
        <v>1540.6880000000008</v>
      </c>
      <c r="D101" s="28">
        <f>'Reference Depths'!$C$2-'Formation Tops'!C101</f>
        <v>-1540.6880000000008</v>
      </c>
      <c r="E101" s="28">
        <f t="shared" si="16"/>
        <v>0</v>
      </c>
      <c r="F101" s="28">
        <f t="shared" si="17"/>
        <v>52.099999999999909</v>
      </c>
      <c r="G101" s="52">
        <f t="shared" si="18"/>
        <v>90</v>
      </c>
    </row>
    <row r="102" spans="1:7" x14ac:dyDescent="0.2">
      <c r="A102" s="29"/>
      <c r="B102" s="26">
        <f t="shared" si="15"/>
        <v>2711.4999999999986</v>
      </c>
      <c r="C102" s="26">
        <f>C23+'Reference Depths'!$C$5</f>
        <v>1540.5120000000009</v>
      </c>
      <c r="D102" s="28">
        <f>'Reference Depths'!$C$2-'Formation Tops'!C102</f>
        <v>-1540.5120000000009</v>
      </c>
      <c r="E102" s="28">
        <f t="shared" si="16"/>
        <v>0.17599999999993088</v>
      </c>
      <c r="F102" s="28">
        <f t="shared" si="17"/>
        <v>52.099999999999909</v>
      </c>
      <c r="G102" s="52">
        <f t="shared" si="18"/>
        <v>90.193551593377293</v>
      </c>
    </row>
    <row r="103" spans="1:7" x14ac:dyDescent="0.2">
      <c r="A103" s="29"/>
      <c r="B103" s="26">
        <f t="shared" si="15"/>
        <v>2763.5999999999985</v>
      </c>
      <c r="C103" s="26">
        <f>C24+'Reference Depths'!$C$5</f>
        <v>1540.3360000000009</v>
      </c>
      <c r="D103" s="28">
        <f>'Reference Depths'!$C$2-'Formation Tops'!C103</f>
        <v>-1540.3360000000009</v>
      </c>
      <c r="E103" s="28">
        <f t="shared" si="16"/>
        <v>0.17599999999993088</v>
      </c>
      <c r="F103" s="28">
        <f t="shared" si="17"/>
        <v>52.099999999999909</v>
      </c>
      <c r="G103" s="52">
        <f t="shared" si="18"/>
        <v>90.193551593377293</v>
      </c>
    </row>
    <row r="104" spans="1:7" x14ac:dyDescent="0.2">
      <c r="A104" s="29"/>
      <c r="B104" s="26">
        <f t="shared" si="15"/>
        <v>2815.6999999999985</v>
      </c>
      <c r="C104" s="26">
        <f>C25+'Reference Depths'!$C$5</f>
        <v>1540.160000000001</v>
      </c>
      <c r="D104" s="28">
        <f>'Reference Depths'!$C$2-'Formation Tops'!C104</f>
        <v>-1540.160000000001</v>
      </c>
      <c r="E104" s="28">
        <f t="shared" si="16"/>
        <v>0.17599999999993088</v>
      </c>
      <c r="F104" s="28">
        <f t="shared" si="17"/>
        <v>52.099999999999909</v>
      </c>
      <c r="G104" s="52">
        <f t="shared" si="18"/>
        <v>90.193551593377293</v>
      </c>
    </row>
    <row r="105" spans="1:7" x14ac:dyDescent="0.2">
      <c r="G105" s="4"/>
    </row>
    <row r="106" spans="1:7" x14ac:dyDescent="0.2">
      <c r="A106" s="30" t="s">
        <v>50</v>
      </c>
      <c r="B106" s="31">
        <f t="shared" ref="B106:B129" si="19">B2</f>
        <v>1659.2</v>
      </c>
      <c r="C106" s="31">
        <f>C2-'Reference Depths'!$C$6</f>
        <v>1528.5</v>
      </c>
      <c r="D106" s="32">
        <f>'Reference Depths'!$C$2-'Formation Tops'!C106</f>
        <v>-1528.5</v>
      </c>
      <c r="E106" s="32"/>
      <c r="F106" s="32"/>
      <c r="G106" s="53"/>
    </row>
    <row r="107" spans="1:7" x14ac:dyDescent="0.2">
      <c r="A107" s="33"/>
      <c r="B107" s="31">
        <f t="shared" si="19"/>
        <v>1680</v>
      </c>
      <c r="C107" s="31">
        <f>C3-'Reference Depths'!$C$6</f>
        <v>1528.5</v>
      </c>
      <c r="D107" s="32">
        <f>'Reference Depths'!$C$2-'Formation Tops'!C107</f>
        <v>-1528.5</v>
      </c>
      <c r="E107" s="32">
        <f t="shared" si="16"/>
        <v>0</v>
      </c>
      <c r="F107" s="32">
        <f t="shared" si="17"/>
        <v>20.799999999999955</v>
      </c>
      <c r="G107" s="53">
        <f t="shared" si="18"/>
        <v>90</v>
      </c>
    </row>
    <row r="108" spans="1:7" x14ac:dyDescent="0.2">
      <c r="A108" s="33"/>
      <c r="B108" s="31">
        <f t="shared" si="19"/>
        <v>1730</v>
      </c>
      <c r="C108" s="31">
        <f>C4-'Reference Depths'!$C$6</f>
        <v>1528.5</v>
      </c>
      <c r="D108" s="32">
        <f>'Reference Depths'!$C$2-'Formation Tops'!C108</f>
        <v>-1528.5</v>
      </c>
      <c r="E108" s="32">
        <f t="shared" si="16"/>
        <v>0</v>
      </c>
      <c r="F108" s="32">
        <f t="shared" si="17"/>
        <v>50</v>
      </c>
      <c r="G108" s="53">
        <f t="shared" si="18"/>
        <v>90</v>
      </c>
    </row>
    <row r="109" spans="1:7" x14ac:dyDescent="0.2">
      <c r="A109" s="33"/>
      <c r="B109" s="31">
        <f t="shared" si="19"/>
        <v>1780</v>
      </c>
      <c r="C109" s="31">
        <f>C5-'Reference Depths'!$C$6</f>
        <v>1528.5</v>
      </c>
      <c r="D109" s="32">
        <f>'Reference Depths'!$C$2-'Formation Tops'!C109</f>
        <v>-1528.5</v>
      </c>
      <c r="E109" s="32">
        <f t="shared" si="16"/>
        <v>0</v>
      </c>
      <c r="F109" s="32">
        <f t="shared" si="17"/>
        <v>50</v>
      </c>
      <c r="G109" s="53">
        <f t="shared" si="18"/>
        <v>90</v>
      </c>
    </row>
    <row r="110" spans="1:7" x14ac:dyDescent="0.2">
      <c r="A110" s="33"/>
      <c r="B110" s="31">
        <f t="shared" si="19"/>
        <v>1830</v>
      </c>
      <c r="C110" s="31">
        <f>C6-'Reference Depths'!$C$6</f>
        <v>1528.5</v>
      </c>
      <c r="D110" s="32">
        <f>'Reference Depths'!$C$2-'Formation Tops'!C110</f>
        <v>-1528.5</v>
      </c>
      <c r="E110" s="32">
        <f t="shared" si="16"/>
        <v>0</v>
      </c>
      <c r="F110" s="32">
        <f t="shared" si="17"/>
        <v>50</v>
      </c>
      <c r="G110" s="53">
        <f t="shared" si="18"/>
        <v>90</v>
      </c>
    </row>
    <row r="111" spans="1:7" x14ac:dyDescent="0.2">
      <c r="A111" s="33"/>
      <c r="B111" s="31">
        <f t="shared" si="19"/>
        <v>1880</v>
      </c>
      <c r="C111" s="31">
        <f>C7-'Reference Depths'!$C$6</f>
        <v>1528.5</v>
      </c>
      <c r="D111" s="32">
        <f>'Reference Depths'!$C$2-'Formation Tops'!C111</f>
        <v>-1528.5</v>
      </c>
      <c r="E111" s="32">
        <f t="shared" si="16"/>
        <v>0</v>
      </c>
      <c r="F111" s="32">
        <f t="shared" si="17"/>
        <v>50</v>
      </c>
      <c r="G111" s="53">
        <f t="shared" si="18"/>
        <v>90</v>
      </c>
    </row>
    <row r="112" spans="1:7" x14ac:dyDescent="0.2">
      <c r="A112" s="33"/>
      <c r="B112" s="31">
        <f t="shared" si="19"/>
        <v>1930</v>
      </c>
      <c r="C112" s="31">
        <f>C8-'Reference Depths'!$C$6</f>
        <v>1528.5</v>
      </c>
      <c r="D112" s="32">
        <f>'Reference Depths'!$C$2-'Formation Tops'!C112</f>
        <v>-1528.5</v>
      </c>
      <c r="E112" s="32">
        <f t="shared" si="16"/>
        <v>0</v>
      </c>
      <c r="F112" s="32">
        <f t="shared" si="17"/>
        <v>50</v>
      </c>
      <c r="G112" s="53">
        <f t="shared" si="18"/>
        <v>90</v>
      </c>
    </row>
    <row r="113" spans="1:7" x14ac:dyDescent="0.2">
      <c r="A113" s="33"/>
      <c r="B113" s="31">
        <f t="shared" si="19"/>
        <v>1982.1</v>
      </c>
      <c r="C113" s="31">
        <f>C9-'Reference Depths'!$C$6</f>
        <v>1528.3240000000001</v>
      </c>
      <c r="D113" s="32">
        <f>'Reference Depths'!$C$2-'Formation Tops'!C113</f>
        <v>-1528.3240000000001</v>
      </c>
      <c r="E113" s="32">
        <f t="shared" si="16"/>
        <v>0.17599999999993088</v>
      </c>
      <c r="F113" s="32">
        <f t="shared" si="17"/>
        <v>52.099999999999909</v>
      </c>
      <c r="G113" s="53">
        <f t="shared" si="18"/>
        <v>90.193551593377293</v>
      </c>
    </row>
    <row r="114" spans="1:7" x14ac:dyDescent="0.2">
      <c r="A114" s="33"/>
      <c r="B114" s="31">
        <f t="shared" si="19"/>
        <v>2034.1999999999998</v>
      </c>
      <c r="C114" s="31">
        <f>C10-'Reference Depths'!$C$6</f>
        <v>1528.1480000000001</v>
      </c>
      <c r="D114" s="32">
        <f>'Reference Depths'!$C$2-'Formation Tops'!C114</f>
        <v>-1528.1480000000001</v>
      </c>
      <c r="E114" s="32">
        <f t="shared" si="16"/>
        <v>0.17599999999993088</v>
      </c>
      <c r="F114" s="32">
        <f t="shared" si="17"/>
        <v>52.099999999999909</v>
      </c>
      <c r="G114" s="53">
        <f t="shared" si="18"/>
        <v>90.193551593377293</v>
      </c>
    </row>
    <row r="115" spans="1:7" x14ac:dyDescent="0.2">
      <c r="A115" s="33"/>
      <c r="B115" s="31">
        <f t="shared" si="19"/>
        <v>2086.2999999999997</v>
      </c>
      <c r="C115" s="31">
        <f>C11-'Reference Depths'!$C$6</f>
        <v>1527.9720000000002</v>
      </c>
      <c r="D115" s="32">
        <f>'Reference Depths'!$C$2-'Formation Tops'!C115</f>
        <v>-1527.9720000000002</v>
      </c>
      <c r="E115" s="32">
        <f t="shared" si="16"/>
        <v>0.17599999999993088</v>
      </c>
      <c r="F115" s="32">
        <f t="shared" si="17"/>
        <v>52.099999999999909</v>
      </c>
      <c r="G115" s="53">
        <f t="shared" si="18"/>
        <v>90.193551593377293</v>
      </c>
    </row>
    <row r="116" spans="1:7" x14ac:dyDescent="0.2">
      <c r="A116" s="33"/>
      <c r="B116" s="31">
        <f t="shared" si="19"/>
        <v>2138.3999999999996</v>
      </c>
      <c r="C116" s="31">
        <f>C12-'Reference Depths'!$C$6</f>
        <v>1527.7960000000003</v>
      </c>
      <c r="D116" s="32">
        <f>'Reference Depths'!$C$2-'Formation Tops'!C116</f>
        <v>-1527.7960000000003</v>
      </c>
      <c r="E116" s="32">
        <f t="shared" si="16"/>
        <v>0.17599999999993088</v>
      </c>
      <c r="F116" s="32">
        <f t="shared" si="17"/>
        <v>52.099999999999909</v>
      </c>
      <c r="G116" s="53">
        <f t="shared" si="18"/>
        <v>90.193551593377293</v>
      </c>
    </row>
    <row r="117" spans="1:7" x14ac:dyDescent="0.2">
      <c r="A117" s="33"/>
      <c r="B117" s="31">
        <f t="shared" si="19"/>
        <v>2190.4999999999995</v>
      </c>
      <c r="C117" s="31">
        <f>C13-'Reference Depths'!$C$6</f>
        <v>1527.6200000000003</v>
      </c>
      <c r="D117" s="32">
        <f>'Reference Depths'!$C$2-'Formation Tops'!C117</f>
        <v>-1527.6200000000003</v>
      </c>
      <c r="E117" s="32">
        <f t="shared" si="16"/>
        <v>0.17599999999993088</v>
      </c>
      <c r="F117" s="32">
        <f t="shared" si="17"/>
        <v>52.099999999999909</v>
      </c>
      <c r="G117" s="53">
        <f t="shared" si="18"/>
        <v>90.193551593377293</v>
      </c>
    </row>
    <row r="118" spans="1:7" x14ac:dyDescent="0.2">
      <c r="A118" s="33"/>
      <c r="B118" s="31">
        <f t="shared" si="19"/>
        <v>2242.5999999999995</v>
      </c>
      <c r="C118" s="31">
        <f>C14-'Reference Depths'!$C$6</f>
        <v>1527.4440000000004</v>
      </c>
      <c r="D118" s="32">
        <f>'Reference Depths'!$C$2-'Formation Tops'!C118</f>
        <v>-1527.4440000000004</v>
      </c>
      <c r="E118" s="32">
        <f t="shared" si="16"/>
        <v>0.17599999999993088</v>
      </c>
      <c r="F118" s="32">
        <f t="shared" si="17"/>
        <v>52.099999999999909</v>
      </c>
      <c r="G118" s="53">
        <f t="shared" si="18"/>
        <v>90.193551593377293</v>
      </c>
    </row>
    <row r="119" spans="1:7" x14ac:dyDescent="0.2">
      <c r="A119" s="33"/>
      <c r="B119" s="31">
        <f t="shared" si="19"/>
        <v>2294.6999999999994</v>
      </c>
      <c r="C119" s="31">
        <f>C15-'Reference Depths'!$C$6</f>
        <v>1527.2680000000005</v>
      </c>
      <c r="D119" s="32">
        <f>'Reference Depths'!$C$2-'Formation Tops'!C119</f>
        <v>-1527.2680000000005</v>
      </c>
      <c r="E119" s="32">
        <f t="shared" si="16"/>
        <v>0.17599999999993088</v>
      </c>
      <c r="F119" s="32">
        <f t="shared" si="17"/>
        <v>52.099999999999909</v>
      </c>
      <c r="G119" s="53">
        <f t="shared" si="18"/>
        <v>90.193551593377293</v>
      </c>
    </row>
    <row r="120" spans="1:7" x14ac:dyDescent="0.2">
      <c r="A120" s="33"/>
      <c r="B120" s="31">
        <f t="shared" si="19"/>
        <v>2346.7999999999993</v>
      </c>
      <c r="C120" s="31">
        <f>C16-'Reference Depths'!$C$6</f>
        <v>1527.0920000000006</v>
      </c>
      <c r="D120" s="32">
        <f>'Reference Depths'!$C$2-'Formation Tops'!C120</f>
        <v>-1527.0920000000006</v>
      </c>
      <c r="E120" s="32">
        <f t="shared" si="16"/>
        <v>0.17599999999993088</v>
      </c>
      <c r="F120" s="32">
        <f t="shared" si="17"/>
        <v>52.099999999999909</v>
      </c>
      <c r="G120" s="53">
        <f t="shared" si="18"/>
        <v>90.193551593377293</v>
      </c>
    </row>
    <row r="121" spans="1:7" x14ac:dyDescent="0.2">
      <c r="A121" s="33"/>
      <c r="B121" s="31">
        <f t="shared" si="19"/>
        <v>2398.8999999999992</v>
      </c>
      <c r="C121" s="31">
        <f>C17-'Reference Depths'!$C$6</f>
        <v>1526.9160000000006</v>
      </c>
      <c r="D121" s="32">
        <f>'Reference Depths'!$C$2-'Formation Tops'!C121</f>
        <v>-1526.9160000000006</v>
      </c>
      <c r="E121" s="32">
        <f t="shared" si="16"/>
        <v>0.17599999999993088</v>
      </c>
      <c r="F121" s="32">
        <f t="shared" si="17"/>
        <v>52.099999999999909</v>
      </c>
      <c r="G121" s="53">
        <f t="shared" si="18"/>
        <v>90.193551593377293</v>
      </c>
    </row>
    <row r="122" spans="1:7" x14ac:dyDescent="0.2">
      <c r="A122" s="33"/>
      <c r="B122" s="31">
        <f t="shared" si="19"/>
        <v>2450.9999999999991</v>
      </c>
      <c r="C122" s="31">
        <f>C18-'Reference Depths'!$C$6</f>
        <v>1526.7400000000007</v>
      </c>
      <c r="D122" s="32">
        <f>'Reference Depths'!$C$2-'Formation Tops'!C122</f>
        <v>-1526.7400000000007</v>
      </c>
      <c r="E122" s="32">
        <f t="shared" si="16"/>
        <v>0.17599999999993088</v>
      </c>
      <c r="F122" s="32">
        <f t="shared" si="17"/>
        <v>52.099999999999909</v>
      </c>
      <c r="G122" s="53">
        <f t="shared" si="18"/>
        <v>90.193551593377293</v>
      </c>
    </row>
    <row r="123" spans="1:7" x14ac:dyDescent="0.2">
      <c r="A123" s="33"/>
      <c r="B123" s="31">
        <f t="shared" si="19"/>
        <v>2503.099999999999</v>
      </c>
      <c r="C123" s="31">
        <f>C19-'Reference Depths'!$C$6</f>
        <v>1526.5640000000008</v>
      </c>
      <c r="D123" s="32">
        <f>'Reference Depths'!$C$2-'Formation Tops'!C123</f>
        <v>-1526.5640000000008</v>
      </c>
      <c r="E123" s="32">
        <f t="shared" si="16"/>
        <v>0.17599999999993088</v>
      </c>
      <c r="F123" s="32">
        <f t="shared" si="17"/>
        <v>52.099999999999909</v>
      </c>
      <c r="G123" s="53">
        <f t="shared" si="18"/>
        <v>90.193551593377293</v>
      </c>
    </row>
    <row r="124" spans="1:7" x14ac:dyDescent="0.2">
      <c r="A124" s="33"/>
      <c r="B124" s="31">
        <f t="shared" si="19"/>
        <v>2555.1999999999989</v>
      </c>
      <c r="C124" s="31">
        <f>C20-'Reference Depths'!$C$6</f>
        <v>1526.3880000000008</v>
      </c>
      <c r="D124" s="32">
        <f>'Reference Depths'!$C$2-'Formation Tops'!C124</f>
        <v>-1526.3880000000008</v>
      </c>
      <c r="E124" s="32">
        <f t="shared" si="16"/>
        <v>0.17599999999993088</v>
      </c>
      <c r="F124" s="32">
        <f t="shared" si="17"/>
        <v>52.099999999999909</v>
      </c>
      <c r="G124" s="53">
        <f t="shared" si="18"/>
        <v>90.193551593377293</v>
      </c>
    </row>
    <row r="125" spans="1:7" x14ac:dyDescent="0.2">
      <c r="A125" s="33"/>
      <c r="B125" s="31">
        <f t="shared" si="19"/>
        <v>2607.2999999999988</v>
      </c>
      <c r="C125" s="31">
        <f>C21-'Reference Depths'!$C$6</f>
        <v>1526.3880000000008</v>
      </c>
      <c r="D125" s="32">
        <f>'Reference Depths'!$C$2-'Formation Tops'!C125</f>
        <v>-1526.3880000000008</v>
      </c>
      <c r="E125" s="32">
        <f t="shared" si="16"/>
        <v>0</v>
      </c>
      <c r="F125" s="32">
        <f t="shared" si="17"/>
        <v>52.099999999999909</v>
      </c>
      <c r="G125" s="53">
        <f t="shared" si="18"/>
        <v>90</v>
      </c>
    </row>
    <row r="126" spans="1:7" x14ac:dyDescent="0.2">
      <c r="A126" s="33"/>
      <c r="B126" s="31">
        <f t="shared" si="19"/>
        <v>2659.3999999999987</v>
      </c>
      <c r="C126" s="31">
        <f>C22-'Reference Depths'!$C$6</f>
        <v>1526.3880000000008</v>
      </c>
      <c r="D126" s="32">
        <f>'Reference Depths'!$C$2-'Formation Tops'!C126</f>
        <v>-1526.3880000000008</v>
      </c>
      <c r="E126" s="32">
        <f t="shared" si="16"/>
        <v>0</v>
      </c>
      <c r="F126" s="32">
        <f t="shared" si="17"/>
        <v>52.099999999999909</v>
      </c>
      <c r="G126" s="53">
        <f t="shared" si="18"/>
        <v>90</v>
      </c>
    </row>
    <row r="127" spans="1:7" x14ac:dyDescent="0.2">
      <c r="A127" s="33"/>
      <c r="B127" s="31">
        <f t="shared" si="19"/>
        <v>2711.4999999999986</v>
      </c>
      <c r="C127" s="31">
        <f>C23-'Reference Depths'!$C$6</f>
        <v>1526.2120000000009</v>
      </c>
      <c r="D127" s="32">
        <f>'Reference Depths'!$C$2-'Formation Tops'!C127</f>
        <v>-1526.2120000000009</v>
      </c>
      <c r="E127" s="32">
        <f t="shared" si="16"/>
        <v>0.17599999999993088</v>
      </c>
      <c r="F127" s="32">
        <f t="shared" si="17"/>
        <v>52.099999999999909</v>
      </c>
      <c r="G127" s="53">
        <f t="shared" si="18"/>
        <v>90.193551593377293</v>
      </c>
    </row>
    <row r="128" spans="1:7" x14ac:dyDescent="0.2">
      <c r="A128" s="33"/>
      <c r="B128" s="31">
        <f t="shared" si="19"/>
        <v>2763.5999999999985</v>
      </c>
      <c r="C128" s="31">
        <f>C24-'Reference Depths'!$C$6</f>
        <v>1526.036000000001</v>
      </c>
      <c r="D128" s="32">
        <f>'Reference Depths'!$C$2-'Formation Tops'!C128</f>
        <v>-1526.036000000001</v>
      </c>
      <c r="E128" s="32">
        <f t="shared" si="16"/>
        <v>0.17599999999993088</v>
      </c>
      <c r="F128" s="32">
        <f t="shared" si="17"/>
        <v>52.099999999999909</v>
      </c>
      <c r="G128" s="53">
        <f t="shared" si="18"/>
        <v>90.193551593377293</v>
      </c>
    </row>
    <row r="129" spans="1:7" x14ac:dyDescent="0.2">
      <c r="A129" s="33"/>
      <c r="B129" s="31">
        <f t="shared" si="19"/>
        <v>2815.6999999999985</v>
      </c>
      <c r="C129" s="31">
        <f>C25-'Reference Depths'!$C$6</f>
        <v>1525.860000000001</v>
      </c>
      <c r="D129" s="32">
        <f>'Reference Depths'!$C$2-'Formation Tops'!C129</f>
        <v>-1525.860000000001</v>
      </c>
      <c r="E129" s="32">
        <f t="shared" si="16"/>
        <v>0.17599999999993088</v>
      </c>
      <c r="F129" s="32">
        <f t="shared" si="17"/>
        <v>52.099999999999909</v>
      </c>
      <c r="G129" s="53">
        <f t="shared" si="18"/>
        <v>90.193551593377293</v>
      </c>
    </row>
  </sheetData>
  <phoneticPr fontId="0" type="noConversion"/>
  <conditionalFormatting sqref="E2:E25">
    <cfRule type="cellIs" dxfId="16" priority="3" operator="lessThan">
      <formula>0</formula>
    </cfRule>
    <cfRule type="cellIs" dxfId="15" priority="4" operator="greaterThan">
      <formula>0</formula>
    </cfRule>
  </conditionalFormatting>
  <conditionalFormatting sqref="G2:G25">
    <cfRule type="cellIs" dxfId="14" priority="1" operator="lessThan">
      <formula>90</formula>
    </cfRule>
    <cfRule type="cellIs" dxfId="13" priority="2" operator="greaterThan">
      <formula>90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53"/>
  <sheetViews>
    <sheetView zoomScale="120" zoomScaleNormal="120" zoomScalePageLayoutView="120" workbookViewId="0">
      <selection activeCell="L33" sqref="L33"/>
    </sheetView>
  </sheetViews>
  <sheetFormatPr defaultColWidth="8.85546875" defaultRowHeight="12.75" x14ac:dyDescent="0.2"/>
  <cols>
    <col min="1" max="1" width="2.42578125" style="57" customWidth="1"/>
    <col min="2" max="2" width="11.5703125" style="57" customWidth="1"/>
    <col min="3" max="3" width="10" style="57" customWidth="1"/>
    <col min="4" max="4" width="15.85546875" style="57" customWidth="1"/>
    <col min="5" max="5" width="8.140625" style="57" customWidth="1"/>
    <col min="6" max="6" width="7.42578125" style="57" customWidth="1"/>
    <col min="7" max="7" width="10" style="57" customWidth="1"/>
    <col min="8" max="8" width="7" style="57" customWidth="1"/>
    <col min="9" max="10" width="8.7109375" style="57" customWidth="1"/>
    <col min="11" max="11" width="4.42578125" style="57" customWidth="1"/>
    <col min="12" max="12" width="10.42578125" style="57" customWidth="1"/>
    <col min="13" max="13" width="6.42578125" style="57" customWidth="1"/>
    <col min="14" max="14" width="10.42578125" style="57" customWidth="1"/>
    <col min="15" max="15" width="9.5703125" style="57" customWidth="1"/>
    <col min="16" max="16" width="10.5703125" style="57" customWidth="1"/>
    <col min="17" max="17" width="15.42578125" style="57" customWidth="1"/>
    <col min="18" max="16384" width="8.85546875" style="57"/>
  </cols>
  <sheetData>
    <row r="1" spans="1:11" ht="21" customHeight="1" x14ac:dyDescent="0.25">
      <c r="A1" s="54"/>
      <c r="B1" s="55" t="s">
        <v>37</v>
      </c>
      <c r="C1" s="55"/>
      <c r="D1" s="55"/>
      <c r="E1" s="55"/>
      <c r="F1" s="55"/>
      <c r="G1" s="56"/>
      <c r="H1" s="56"/>
      <c r="I1" s="56"/>
      <c r="J1" s="56"/>
    </row>
    <row r="2" spans="1:11" ht="11.25" customHeight="1" x14ac:dyDescent="0.2">
      <c r="B2" s="174"/>
      <c r="C2" s="174"/>
      <c r="D2" s="175"/>
      <c r="E2" s="175"/>
      <c r="F2" s="175"/>
      <c r="G2" s="175"/>
      <c r="H2" s="58"/>
      <c r="I2" s="58"/>
      <c r="J2" s="58"/>
    </row>
    <row r="3" spans="1:11" ht="15.95" customHeight="1" x14ac:dyDescent="0.2">
      <c r="B3" s="59"/>
      <c r="C3" s="173" t="s">
        <v>63</v>
      </c>
      <c r="D3" s="173"/>
      <c r="E3" s="60">
        <f>SUM(E4:E8)</f>
        <v>0</v>
      </c>
      <c r="F3" s="61" t="s">
        <v>5</v>
      </c>
      <c r="G3" s="62" t="e">
        <f>E3/E3</f>
        <v>#DIV/0!</v>
      </c>
      <c r="H3" s="63"/>
      <c r="I3" s="63"/>
      <c r="J3" s="63"/>
    </row>
    <row r="4" spans="1:11" ht="15.95" customHeight="1" x14ac:dyDescent="0.2">
      <c r="B4" s="64"/>
      <c r="C4" s="173" t="s">
        <v>12</v>
      </c>
      <c r="D4" s="173"/>
      <c r="E4" s="65">
        <f>SUMIF(D11:D132,"=4",C11:C132)</f>
        <v>0</v>
      </c>
      <c r="F4" s="66" t="s">
        <v>5</v>
      </c>
      <c r="G4" s="62" t="e">
        <f>E4/E3</f>
        <v>#DIV/0!</v>
      </c>
      <c r="H4" s="58"/>
      <c r="I4" s="58"/>
      <c r="J4" s="58"/>
    </row>
    <row r="5" spans="1:11" ht="15.95" customHeight="1" x14ac:dyDescent="0.2">
      <c r="B5" s="67"/>
      <c r="C5" s="173" t="s">
        <v>20</v>
      </c>
      <c r="D5" s="173"/>
      <c r="E5" s="65">
        <f>SUMIF(D11:D136,"=3",C11:C136)</f>
        <v>0</v>
      </c>
      <c r="F5" s="66" t="s">
        <v>5</v>
      </c>
      <c r="G5" s="62" t="e">
        <f>E5/E3</f>
        <v>#DIV/0!</v>
      </c>
      <c r="H5" s="58"/>
      <c r="I5" s="58"/>
      <c r="J5" s="58"/>
    </row>
    <row r="6" spans="1:11" ht="15.95" customHeight="1" x14ac:dyDescent="0.2">
      <c r="B6" s="68"/>
      <c r="C6" s="173" t="s">
        <v>71</v>
      </c>
      <c r="D6" s="173"/>
      <c r="E6" s="65">
        <f>SUMIF(D11:D148,"=2",C11:C148)</f>
        <v>0</v>
      </c>
      <c r="F6" s="66" t="s">
        <v>5</v>
      </c>
      <c r="G6" s="62" t="e">
        <f>E6/E3</f>
        <v>#DIV/0!</v>
      </c>
      <c r="H6" s="58"/>
      <c r="I6" s="58"/>
      <c r="J6" s="58"/>
    </row>
    <row r="7" spans="1:11" ht="15.95" customHeight="1" x14ac:dyDescent="0.2">
      <c r="B7" s="69"/>
      <c r="C7" s="173" t="s">
        <v>70</v>
      </c>
      <c r="D7" s="173"/>
      <c r="E7" s="65">
        <f>SUMIF(D11:D148,"=1",C11:C148)</f>
        <v>0</v>
      </c>
      <c r="F7" s="66" t="s">
        <v>5</v>
      </c>
      <c r="G7" s="62" t="e">
        <f>E7/E3</f>
        <v>#DIV/0!</v>
      </c>
      <c r="H7" s="58"/>
      <c r="I7" s="58"/>
      <c r="J7" s="58"/>
    </row>
    <row r="8" spans="1:11" ht="15.95" customHeight="1" x14ac:dyDescent="0.2">
      <c r="B8" s="70"/>
      <c r="C8" s="173" t="s">
        <v>6</v>
      </c>
      <c r="D8" s="173"/>
      <c r="E8" s="71">
        <f>SUMIF(D11:D132,"=0",C11:C132)</f>
        <v>0</v>
      </c>
      <c r="F8" s="61" t="s">
        <v>5</v>
      </c>
      <c r="G8" s="62" t="e">
        <f>E8/E3</f>
        <v>#DIV/0!</v>
      </c>
      <c r="H8" s="58"/>
      <c r="I8" s="58"/>
      <c r="J8" s="58"/>
    </row>
    <row r="9" spans="1:11" ht="11.25" customHeight="1" x14ac:dyDescent="0.2">
      <c r="K9" s="72"/>
    </row>
    <row r="10" spans="1:11" ht="32.25" customHeight="1" x14ac:dyDescent="0.2">
      <c r="B10" s="87" t="s">
        <v>38</v>
      </c>
      <c r="C10" s="87" t="s">
        <v>39</v>
      </c>
      <c r="D10" s="88" t="s">
        <v>7</v>
      </c>
      <c r="E10" s="89" t="s">
        <v>16</v>
      </c>
      <c r="F10" s="90" t="s">
        <v>17</v>
      </c>
      <c r="G10" s="91" t="s">
        <v>18</v>
      </c>
      <c r="H10" s="92" t="s">
        <v>19</v>
      </c>
      <c r="I10" s="92" t="s">
        <v>65</v>
      </c>
      <c r="J10" s="92" t="s">
        <v>66</v>
      </c>
      <c r="K10" s="73"/>
    </row>
    <row r="11" spans="1:11" ht="11.25" customHeight="1" x14ac:dyDescent="0.2">
      <c r="A11" s="74"/>
      <c r="B11" s="75"/>
      <c r="C11" s="93"/>
      <c r="D11" s="76"/>
      <c r="E11" s="94"/>
      <c r="F11" s="94"/>
      <c r="G11" s="94"/>
      <c r="H11" s="94"/>
      <c r="I11" s="95"/>
      <c r="J11" s="96"/>
      <c r="K11" s="77"/>
    </row>
    <row r="12" spans="1:11" ht="11.25" customHeight="1" x14ac:dyDescent="0.2">
      <c r="A12" s="74"/>
      <c r="B12" s="76"/>
      <c r="C12" s="93">
        <f>B12-B11</f>
        <v>0</v>
      </c>
      <c r="D12" s="76"/>
      <c r="E12" s="97" t="e">
        <f ca="1">MAX(INDIRECT("'ROP, Gas, Gamma'!C"&amp;MATCH($B$11,'ROP, Gas, Gamma'!$A$2:'ROP, Gas, Gamma'!$A$6847)+1,TRUE):INDIRECT("'ROP, Gas, Gamma'!C"&amp;MATCH($B$12,'ROP, Gas, Gamma'!$A$2:'ROP, Gas, Gamma'!$A$6847)+1,TRUE))</f>
        <v>#N/A</v>
      </c>
      <c r="F12" s="97" t="e">
        <f ca="1">AVERAGE(INDIRECT("'ROP, Gas, Gamma'!C"&amp;MATCH($B$11,'ROP, Gas, Gamma'!$A$2:$A$6847)+1,TRUE):INDIRECT("'ROP, Gas, Gamma'!C"&amp;MATCH($B$12,'ROP, Gas, Gamma'!$A$2:$A$6847)+1,TRUE))</f>
        <v>#N/A</v>
      </c>
      <c r="G12" s="97" t="e">
        <f ca="1">AVERAGE(INDIRECT("'ROP, Gas, Gamma'!D"&amp;MATCH($B$11,'ROP, Gas, Gamma'!$A$2:$A$6847)+1,TRUE):INDIRECT("'ROP, Gas, Gamma'!D"&amp;MATCH($B$12,'ROP, Gas, Gamma'!$A$2:$A$6847)+1,TRUE))</f>
        <v>#N/A</v>
      </c>
      <c r="H12" s="98" t="e">
        <f ca="1">AVERAGE(INDIRECT("'ROP, Gas, Gamma'!B"&amp;MATCH($B$11,'ROP, Gas, Gamma'!$A$2:$A$6847)+1,TRUE):INDIRECT("'ROP, Gas, Gamma'!B"&amp;MATCH($B$12,'ROP, Gas, Gamma'!$A$2:$A$6847)+1,TRUE))</f>
        <v>#N/A</v>
      </c>
      <c r="I12" s="95" t="e">
        <f>IF(INDEX(Surveys!A$4:A2001,MATCH(TRUE,INDEX(ABS(Surveys!A$4:A2001-B12)=MIN(INDEX(ABS(Surveys!A$4:A2001-B12),,)),,),0))&lt;B12,(INDEX(Surveys!D$4:D2001,MATCH(TRUE,INDEX(ABS(Surveys!A$4:A2001-B12)=MIN(INDEX(ABS(Surveys!A$4:A2001-B12),,)),,),0))+(INDEX(Surveys!D$4:D2001,MATCH(TRUE,INDEX(ABS(Surveys!A$4:A2001-B12)=MIN(INDEX(ABS(Surveys!A$4:A2001-B12),,)),,),0)+1)-INDEX(Surveys!D$4:D2001,MATCH(TRUE,INDEX(ABS(Surveys!A$4:A2001-B12)=MIN(INDEX(ABS(Surveys!A$4:A2001-B12),,)),,),0)))/(INDEX(Surveys!A$4:A2001,MATCH(TRUE,INDEX(ABS(Surveys!A$4:A2001-B12)=MIN(INDEX(ABS(Surveys!A$4:A2001-B12),,)),,),0)+1)-INDEX(Surveys!A$4:A2001,MATCH(TRUE,INDEX(ABS(Surveys!A$4:A2001-B12)=MIN(INDEX(ABS(Surveys!A$4:A2001-B12),,)),,),0)))*(B12-INDEX(Surveys!A$4:A2001,MATCH(TRUE,INDEX(ABS(Surveys!A$4:A2001-B12)=MIN(INDEX(ABS(Surveys!A$4:A2001-B12),,)),,),0)))),(INDEX(Surveys!D$4:D2001,MATCH(TRUE,INDEX(ABS(Surveys!A$4:A2001-B12)=MIN(INDEX(ABS(Surveys!A$4:A2001-B12),,)),,),0))+(INDEX(Surveys!D$4:D2001,MATCH(TRUE,INDEX(ABS(Surveys!A$4:A2001-B12)=MIN(INDEX(ABS(Surveys!A$4:A2001-B12),,)),,),0)+1)-INDEX(Surveys!D$4:D2001,MATCH(TRUE,INDEX(ABS(Surveys!A$4:A2001-B12)=MIN(INDEX(ABS(Surveys!A$4:A2001-B12),,)),,),0)))/(INDEX(Surveys!A$4:A2001,MATCH(TRUE,INDEX(ABS(Surveys!A$4:A2001-B12)=MIN(INDEX(ABS(Surveys!A$4:A2001-B12),,)),,),0)+1)-INDEX(Surveys!A$4:A2001,MATCH(TRUE,INDEX(ABS(Surveys!A$4:A2001-B12)=MIN(INDEX(ABS(Surveys!A$4:A2001-B12),,)),,),0)))*(B12-INDEX(Surveys!A$4:A2001,MATCH(TRUE,INDEX(ABS(Surveys!A$4:A2001-B12)=MIN(INDEX(ABS(Surveys!A$4:A2001-B12),,)),,),0)))))</f>
        <v>#DIV/0!</v>
      </c>
      <c r="J12" s="96" t="e">
        <f>'Reference Depths'!C$2-'Reservoir Evaluation'!I12</f>
        <v>#DIV/0!</v>
      </c>
    </row>
    <row r="13" spans="1:11" ht="11.25" customHeight="1" x14ac:dyDescent="0.2">
      <c r="A13" s="74"/>
      <c r="B13" s="76"/>
      <c r="C13" s="93"/>
      <c r="D13" s="76"/>
      <c r="E13" s="94"/>
      <c r="F13" s="94"/>
      <c r="G13" s="94"/>
      <c r="H13" s="99"/>
      <c r="I13" s="95"/>
      <c r="J13" s="96"/>
      <c r="K13" s="78"/>
    </row>
    <row r="14" spans="1:11" ht="11.25" customHeight="1" x14ac:dyDescent="0.2">
      <c r="A14" s="74"/>
      <c r="B14" s="76"/>
      <c r="C14" s="93">
        <f>B14-B13</f>
        <v>0</v>
      </c>
      <c r="D14" s="76"/>
      <c r="E14" s="97" t="e">
        <f ca="1">MAX(INDIRECT("'ROP, Gas, Gamma'!C"&amp;MATCH($B$13,'ROP, Gas, Gamma'!$A$2:'ROP, Gas, Gamma'!$A$6847)+1,TRUE):INDIRECT("'ROP, Gas, Gamma'!C"&amp;MATCH($B$14,'ROP, Gas, Gamma'!$A$2:'ROP, Gas, Gamma'!$A$6847)+1,TRUE))</f>
        <v>#N/A</v>
      </c>
      <c r="F14" s="97" t="e">
        <f ca="1">AVERAGE(INDIRECT("'ROP, Gas, Gamma'!C"&amp;MATCH($B$13,'ROP, Gas, Gamma'!$A$2:$A$6847)+1,TRUE):INDIRECT("'ROP, Gas, Gamma'!C"&amp;MATCH($B$14,'ROP, Gas, Gamma'!$A$2:$A$6847)+1,TRUE))</f>
        <v>#N/A</v>
      </c>
      <c r="G14" s="97" t="e">
        <f ca="1">AVERAGE(INDIRECT("'ROP, Gas, Gamma'!D"&amp;MATCH($B$13,'ROP, Gas, Gamma'!$A$2:$A$6847)+1,TRUE):INDIRECT("'ROP, Gas, Gamma'!D"&amp;MATCH($B$14,'ROP, Gas, Gamma'!$A$2:$A$6847)+1,TRUE))</f>
        <v>#N/A</v>
      </c>
      <c r="H14" s="98" t="e">
        <f ca="1">AVERAGE(INDIRECT("'ROP, Gas, Gamma'!B"&amp;MATCH($B$13,'ROP, Gas, Gamma'!$A$2:$A$6847)+1,TRUE):INDIRECT("'ROP, Gas, Gamma'!B"&amp;MATCH($B$14,'ROP, Gas, Gamma'!$A$2:$A$6847)+1,TRUE))</f>
        <v>#N/A</v>
      </c>
      <c r="I14" s="95" t="e">
        <f>IF(INDEX(Surveys!A$4:A2003,MATCH(TRUE,INDEX(ABS(Surveys!A$4:A2003-B14)=MIN(INDEX(ABS(Surveys!A$4:A2003-B14),,)),,),0))&lt;B14,(INDEX(Surveys!D$4:D2003,MATCH(TRUE,INDEX(ABS(Surveys!A$4:A2003-B14)=MIN(INDEX(ABS(Surveys!A$4:A2003-B14),,)),,),0))+(INDEX(Surveys!D$4:D2003,MATCH(TRUE,INDEX(ABS(Surveys!A$4:A2003-B14)=MIN(INDEX(ABS(Surveys!A$4:A2003-B14),,)),,),0)+1)-INDEX(Surveys!D$4:D2003,MATCH(TRUE,INDEX(ABS(Surveys!A$4:A2003-B14)=MIN(INDEX(ABS(Surveys!A$4:A2003-B14),,)),,),0)))/(INDEX(Surveys!A$4:A2003,MATCH(TRUE,INDEX(ABS(Surveys!A$4:A2003-B14)=MIN(INDEX(ABS(Surveys!A$4:A2003-B14),,)),,),0)+1)-INDEX(Surveys!A$4:A2003,MATCH(TRUE,INDEX(ABS(Surveys!A$4:A2003-B14)=MIN(INDEX(ABS(Surveys!A$4:A2003-B14),,)),,),0)))*(B14-INDEX(Surveys!A$4:A2003,MATCH(TRUE,INDEX(ABS(Surveys!A$4:A2003-B14)=MIN(INDEX(ABS(Surveys!A$4:A2003-B14),,)),,),0)))),(INDEX(Surveys!D$4:D2003,MATCH(TRUE,INDEX(ABS(Surveys!A$4:A2003-B14)=MIN(INDEX(ABS(Surveys!A$4:A2003-B14),,)),,),0))+(INDEX(Surveys!D$4:D2003,MATCH(TRUE,INDEX(ABS(Surveys!A$4:A2003-B14)=MIN(INDEX(ABS(Surveys!A$4:A2003-B14),,)),,),0)+1)-INDEX(Surveys!D$4:D2003,MATCH(TRUE,INDEX(ABS(Surveys!A$4:A2003-B14)=MIN(INDEX(ABS(Surveys!A$4:A2003-B14),,)),,),0)))/(INDEX(Surveys!A$4:A2003,MATCH(TRUE,INDEX(ABS(Surveys!A$4:A2003-B14)=MIN(INDEX(ABS(Surveys!A$4:A2003-B14),,)),,),0)+1)-INDEX(Surveys!A$4:A2003,MATCH(TRUE,INDEX(ABS(Surveys!A$4:A2003-B14)=MIN(INDEX(ABS(Surveys!A$4:A2003-B14),,)),,),0)))*(B14-INDEX(Surveys!A$4:A2003,MATCH(TRUE,INDEX(ABS(Surveys!A$4:A2003-B14)=MIN(INDEX(ABS(Surveys!A$4:A2003-B14),,)),,),0)))))</f>
        <v>#DIV/0!</v>
      </c>
      <c r="J14" s="96" t="e">
        <f>'Reference Depths'!C$2-'Reservoir Evaluation'!I14</f>
        <v>#DIV/0!</v>
      </c>
      <c r="K14" s="79"/>
    </row>
    <row r="15" spans="1:11" ht="11.25" customHeight="1" x14ac:dyDescent="0.2">
      <c r="A15" s="74"/>
      <c r="B15" s="76"/>
      <c r="C15" s="93"/>
      <c r="D15" s="76"/>
      <c r="E15" s="100"/>
      <c r="F15" s="100"/>
      <c r="G15" s="100"/>
      <c r="H15" s="100"/>
      <c r="I15" s="95"/>
      <c r="J15" s="96"/>
      <c r="K15" s="74"/>
    </row>
    <row r="16" spans="1:11" ht="11.25" customHeight="1" x14ac:dyDescent="0.2">
      <c r="A16" s="74"/>
      <c r="B16" s="76"/>
      <c r="C16" s="93">
        <f t="shared" ref="C16:C34" si="0">B16-B15</f>
        <v>0</v>
      </c>
      <c r="D16" s="76"/>
      <c r="E16" s="97" t="e">
        <f ca="1">MAX(INDIRECT("'ROP, Gas, Gamma'!C"&amp;MATCH($B$15,'ROP, Gas, Gamma'!$A$2:'ROP, Gas, Gamma'!$A$6847)+1,TRUE):INDIRECT("'ROP, Gas, Gamma'!C"&amp;MATCH($B$16,'ROP, Gas, Gamma'!$A$2:'ROP, Gas, Gamma'!$A$6847)+1,TRUE))</f>
        <v>#N/A</v>
      </c>
      <c r="F16" s="97" t="e">
        <f ca="1">AVERAGE(INDIRECT("'ROP, Gas, Gamma'!C"&amp;MATCH($B$15,'ROP, Gas, Gamma'!$A$2:$A$6847)+1,TRUE):INDIRECT("'ROP, Gas, Gamma'!C"&amp;MATCH($B$16,'ROP, Gas, Gamma'!$A$2:$A$6847)+1,TRUE))</f>
        <v>#N/A</v>
      </c>
      <c r="G16" s="97" t="e">
        <f ca="1">AVERAGE(INDIRECT("'ROP, Gas, Gamma'!D"&amp;MATCH($B$15,'ROP, Gas, Gamma'!$A$2:$A$6847)+1,TRUE):INDIRECT("'ROP, Gas, Gamma'!D"&amp;MATCH($B$16,'ROP, Gas, Gamma'!$A$2:$A$6847)+1,TRUE))</f>
        <v>#N/A</v>
      </c>
      <c r="H16" s="98" t="e">
        <f ca="1">AVERAGE(INDIRECT("'ROP, Gas, Gamma'!B"&amp;MATCH($B$15,'ROP, Gas, Gamma'!$A$2:$A$6847)+1,TRUE):INDIRECT("'ROP, Gas, Gamma'!B"&amp;MATCH($B$16,'ROP, Gas, Gamma'!$A$2:$A$6847)+1,TRUE))</f>
        <v>#N/A</v>
      </c>
      <c r="I16" s="95" t="e">
        <f>IF(INDEX(Surveys!A$4:A2005,MATCH(TRUE,INDEX(ABS(Surveys!A$4:A2005-B16)=MIN(INDEX(ABS(Surveys!A$4:A2005-B16),,)),,),0))&lt;B16,(INDEX(Surveys!D$4:D2005,MATCH(TRUE,INDEX(ABS(Surveys!A$4:A2005-B16)=MIN(INDEX(ABS(Surveys!A$4:A2005-B16),,)),,),0))+(INDEX(Surveys!D$4:D2005,MATCH(TRUE,INDEX(ABS(Surveys!A$4:A2005-B16)=MIN(INDEX(ABS(Surveys!A$4:A2005-B16),,)),,),0)+1)-INDEX(Surveys!D$4:D2005,MATCH(TRUE,INDEX(ABS(Surveys!A$4:A2005-B16)=MIN(INDEX(ABS(Surveys!A$4:A2005-B16),,)),,),0)))/(INDEX(Surveys!A$4:A2005,MATCH(TRUE,INDEX(ABS(Surveys!A$4:A2005-B16)=MIN(INDEX(ABS(Surveys!A$4:A2005-B16),,)),,),0)+1)-INDEX(Surveys!A$4:A2005,MATCH(TRUE,INDEX(ABS(Surveys!A$4:A2005-B16)=MIN(INDEX(ABS(Surveys!A$4:A2005-B16),,)),,),0)))*(B16-INDEX(Surveys!A$4:A2005,MATCH(TRUE,INDEX(ABS(Surveys!A$4:A2005-B16)=MIN(INDEX(ABS(Surveys!A$4:A2005-B16),,)),,),0)))),(INDEX(Surveys!D$4:D2005,MATCH(TRUE,INDEX(ABS(Surveys!A$4:A2005-B16)=MIN(INDEX(ABS(Surveys!A$4:A2005-B16),,)),,),0))+(INDEX(Surveys!D$4:D2005,MATCH(TRUE,INDEX(ABS(Surveys!A$4:A2005-B16)=MIN(INDEX(ABS(Surveys!A$4:A2005-B16),,)),,),0)+1)-INDEX(Surveys!D$4:D2005,MATCH(TRUE,INDEX(ABS(Surveys!A$4:A2005-B16)=MIN(INDEX(ABS(Surveys!A$4:A2005-B16),,)),,),0)))/(INDEX(Surveys!A$4:A2005,MATCH(TRUE,INDEX(ABS(Surveys!A$4:A2005-B16)=MIN(INDEX(ABS(Surveys!A$4:A2005-B16),,)),,),0)+1)-INDEX(Surveys!A$4:A2005,MATCH(TRUE,INDEX(ABS(Surveys!A$4:A2005-B16)=MIN(INDEX(ABS(Surveys!A$4:A2005-B16),,)),,),0)))*(B16-INDEX(Surveys!A$4:A2005,MATCH(TRUE,INDEX(ABS(Surveys!A$4:A2005-B16)=MIN(INDEX(ABS(Surveys!A$4:A2005-B16),,)),,),0)))))</f>
        <v>#DIV/0!</v>
      </c>
      <c r="J16" s="96" t="e">
        <f>'Reference Depths'!C$2-'Reservoir Evaluation'!I16</f>
        <v>#DIV/0!</v>
      </c>
      <c r="K16" s="74"/>
    </row>
    <row r="17" spans="1:12" ht="11.25" customHeight="1" x14ac:dyDescent="0.2">
      <c r="A17" s="74"/>
      <c r="B17" s="76"/>
      <c r="C17" s="93"/>
      <c r="D17" s="76"/>
      <c r="E17" s="101"/>
      <c r="F17" s="101"/>
      <c r="G17" s="102"/>
      <c r="H17" s="102"/>
      <c r="I17" s="95"/>
      <c r="J17" s="96"/>
      <c r="K17" s="74"/>
    </row>
    <row r="18" spans="1:12" ht="11.25" customHeight="1" x14ac:dyDescent="0.2">
      <c r="A18" s="74"/>
      <c r="B18" s="76"/>
      <c r="C18" s="93">
        <f t="shared" si="0"/>
        <v>0</v>
      </c>
      <c r="D18" s="76"/>
      <c r="E18" s="97" t="e">
        <f ca="1">MAX(INDIRECT("'ROP, Gas, Gamma'!C"&amp;MATCH($B$17,'ROP, Gas, Gamma'!$A$2:'ROP, Gas, Gamma'!$A$6847)+1,TRUE):INDIRECT("'ROP, Gas, Gamma'!C"&amp;MATCH($B$18,'ROP, Gas, Gamma'!$A$2:'ROP, Gas, Gamma'!$A$6847)+1,TRUE))</f>
        <v>#N/A</v>
      </c>
      <c r="F18" s="97" t="e">
        <f ca="1">AVERAGE(INDIRECT("'ROP, Gas, Gamma'!C"&amp;MATCH($B$17,'ROP, Gas, Gamma'!$A$2:$A$6847)+1,TRUE):INDIRECT("'ROP, Gas, Gamma'!C"&amp;MATCH($B$18,'ROP, Gas, Gamma'!$A$2:$A$6847)+1,TRUE))</f>
        <v>#N/A</v>
      </c>
      <c r="G18" s="97" t="e">
        <f ca="1">AVERAGE(INDIRECT("'ROP, Gas, Gamma'!D"&amp;MATCH($B$17,'ROP, Gas, Gamma'!$A$2:$A$6847)+1,TRUE):INDIRECT("'ROP, Gas, Gamma'!D"&amp;MATCH($B$18,'ROP, Gas, Gamma'!$A$2:$A$6847)+1,TRUE))</f>
        <v>#N/A</v>
      </c>
      <c r="H18" s="98" t="e">
        <f ca="1">AVERAGE(INDIRECT("'ROP, Gas, Gamma'!B"&amp;MATCH($B$17,'ROP, Gas, Gamma'!$A$2:$A$6847)+1,TRUE):INDIRECT("'ROP, Gas, Gamma'!B"&amp;MATCH($B$18,'ROP, Gas, Gamma'!$A$2:$A$6847)+1,TRUE))</f>
        <v>#N/A</v>
      </c>
      <c r="I18" s="95" t="e">
        <f>IF(INDEX(Surveys!A$4:A2007,MATCH(TRUE,INDEX(ABS(Surveys!A$4:A2007-B18)=MIN(INDEX(ABS(Surveys!A$4:A2007-B18),,)),,),0))&lt;B18,(INDEX(Surveys!D$4:D2007,MATCH(TRUE,INDEX(ABS(Surveys!A$4:A2007-B18)=MIN(INDEX(ABS(Surveys!A$4:A2007-B18),,)),,),0))+(INDEX(Surveys!D$4:D2007,MATCH(TRUE,INDEX(ABS(Surveys!A$4:A2007-B18)=MIN(INDEX(ABS(Surveys!A$4:A2007-B18),,)),,),0)+1)-INDEX(Surveys!D$4:D2007,MATCH(TRUE,INDEX(ABS(Surveys!A$4:A2007-B18)=MIN(INDEX(ABS(Surveys!A$4:A2007-B18),,)),,),0)))/(INDEX(Surveys!A$4:A2007,MATCH(TRUE,INDEX(ABS(Surveys!A$4:A2007-B18)=MIN(INDEX(ABS(Surveys!A$4:A2007-B18),,)),,),0)+1)-INDEX(Surveys!A$4:A2007,MATCH(TRUE,INDEX(ABS(Surveys!A$4:A2007-B18)=MIN(INDEX(ABS(Surveys!A$4:A2007-B18),,)),,),0)))*(B18-INDEX(Surveys!A$4:A2007,MATCH(TRUE,INDEX(ABS(Surveys!A$4:A2007-B18)=MIN(INDEX(ABS(Surveys!A$4:A2007-B18),,)),,),0)))),(INDEX(Surveys!D$4:D2007,MATCH(TRUE,INDEX(ABS(Surveys!A$4:A2007-B18)=MIN(INDEX(ABS(Surveys!A$4:A2007-B18),,)),,),0))+(INDEX(Surveys!D$4:D2007,MATCH(TRUE,INDEX(ABS(Surveys!A$4:A2007-B18)=MIN(INDEX(ABS(Surveys!A$4:A2007-B18),,)),,),0)+1)-INDEX(Surveys!D$4:D2007,MATCH(TRUE,INDEX(ABS(Surveys!A$4:A2007-B18)=MIN(INDEX(ABS(Surveys!A$4:A2007-B18),,)),,),0)))/(INDEX(Surveys!A$4:A2007,MATCH(TRUE,INDEX(ABS(Surveys!A$4:A2007-B18)=MIN(INDEX(ABS(Surveys!A$4:A2007-B18),,)),,),0)+1)-INDEX(Surveys!A$4:A2007,MATCH(TRUE,INDEX(ABS(Surveys!A$4:A2007-B18)=MIN(INDEX(ABS(Surveys!A$4:A2007-B18),,)),,),0)))*(B18-INDEX(Surveys!A$4:A2007,MATCH(TRUE,INDEX(ABS(Surveys!A$4:A2007-B18)=MIN(INDEX(ABS(Surveys!A$4:A2007-B18),,)),,),0)))))</f>
        <v>#DIV/0!</v>
      </c>
      <c r="J18" s="96" t="e">
        <f>'Reference Depths'!C$2-'Reservoir Evaluation'!I18</f>
        <v>#DIV/0!</v>
      </c>
      <c r="K18" s="74"/>
    </row>
    <row r="19" spans="1:12" ht="11.25" customHeight="1" x14ac:dyDescent="0.2">
      <c r="A19" s="74"/>
      <c r="B19" s="76"/>
      <c r="C19" s="93"/>
      <c r="D19" s="76"/>
      <c r="E19" s="103"/>
      <c r="F19" s="103"/>
      <c r="G19" s="104"/>
      <c r="H19" s="104"/>
      <c r="I19" s="95"/>
      <c r="J19" s="96"/>
      <c r="K19" s="74"/>
    </row>
    <row r="20" spans="1:12" ht="11.25" customHeight="1" x14ac:dyDescent="0.2">
      <c r="A20" s="74"/>
      <c r="B20" s="76"/>
      <c r="C20" s="93">
        <f t="shared" si="0"/>
        <v>0</v>
      </c>
      <c r="D20" s="76"/>
      <c r="E20" s="97" t="e">
        <f ca="1">MAX(INDIRECT("'ROP, Gas, Gamma'!C"&amp;MATCH($B$19,'ROP, Gas, Gamma'!$A$2:'ROP, Gas, Gamma'!$A$6847)+1,TRUE):INDIRECT("'ROP, Gas, Gamma'!C"&amp;MATCH($B$20,'ROP, Gas, Gamma'!$A$2:'ROP, Gas, Gamma'!$A$6847)+1,TRUE))</f>
        <v>#N/A</v>
      </c>
      <c r="F20" s="97" t="e">
        <f ca="1">AVERAGE(INDIRECT("'ROP, Gas, Gamma'!C"&amp;MATCH($B$19,'ROP, Gas, Gamma'!$A$2:$A$6847)+1,TRUE):INDIRECT("'ROP, Gas, Gamma'!C"&amp;MATCH($B$20,'ROP, Gas, Gamma'!$A$2:$A$6847)+1,TRUE))</f>
        <v>#N/A</v>
      </c>
      <c r="G20" s="97" t="e">
        <f ca="1">AVERAGE(INDIRECT("'ROP, Gas, Gamma'!D"&amp;MATCH($B$19,'ROP, Gas, Gamma'!$A$2:$A$6847)+1,TRUE):INDIRECT("'ROP, Gas, Gamma'!D"&amp;MATCH($B$20,'ROP, Gas, Gamma'!$A$2:$A$6847)+1,TRUE))</f>
        <v>#N/A</v>
      </c>
      <c r="H20" s="98" t="e">
        <f ca="1">AVERAGE(INDIRECT("'ROP, Gas, Gamma'!B"&amp;MATCH($B$19,'ROP, Gas, Gamma'!$A$2:$A$6847)+1,TRUE):INDIRECT("'ROP, Gas, Gamma'!B"&amp;MATCH($B$20,'ROP, Gas, Gamma'!$A$2:$A$6847)+1,TRUE))</f>
        <v>#N/A</v>
      </c>
      <c r="I20" s="95" t="e">
        <f>IF(INDEX(Surveys!A$4:A2009,MATCH(TRUE,INDEX(ABS(Surveys!A$4:A2009-B20)=MIN(INDEX(ABS(Surveys!A$4:A2009-B20),,)),,),0))&lt;B20,(INDEX(Surveys!D$4:D2009,MATCH(TRUE,INDEX(ABS(Surveys!A$4:A2009-B20)=MIN(INDEX(ABS(Surveys!A$4:A2009-B20),,)),,),0))+(INDEX(Surveys!D$4:D2009,MATCH(TRUE,INDEX(ABS(Surveys!A$4:A2009-B20)=MIN(INDEX(ABS(Surveys!A$4:A2009-B20),,)),,),0)+1)-INDEX(Surveys!D$4:D2009,MATCH(TRUE,INDEX(ABS(Surveys!A$4:A2009-B20)=MIN(INDEX(ABS(Surveys!A$4:A2009-B20),,)),,),0)))/(INDEX(Surveys!A$4:A2009,MATCH(TRUE,INDEX(ABS(Surveys!A$4:A2009-B20)=MIN(INDEX(ABS(Surveys!A$4:A2009-B20),,)),,),0)+1)-INDEX(Surveys!A$4:A2009,MATCH(TRUE,INDEX(ABS(Surveys!A$4:A2009-B20)=MIN(INDEX(ABS(Surveys!A$4:A2009-B20),,)),,),0)))*(B20-INDEX(Surveys!A$4:A2009,MATCH(TRUE,INDEX(ABS(Surveys!A$4:A2009-B20)=MIN(INDEX(ABS(Surveys!A$4:A2009-B20),,)),,),0)))),(INDEX(Surveys!D$4:D2009,MATCH(TRUE,INDEX(ABS(Surveys!A$4:A2009-B20)=MIN(INDEX(ABS(Surveys!A$4:A2009-B20),,)),,),0))+(INDEX(Surveys!D$4:D2009,MATCH(TRUE,INDEX(ABS(Surveys!A$4:A2009-B20)=MIN(INDEX(ABS(Surveys!A$4:A2009-B20),,)),,),0)+1)-INDEX(Surveys!D$4:D2009,MATCH(TRUE,INDEX(ABS(Surveys!A$4:A2009-B20)=MIN(INDEX(ABS(Surveys!A$4:A2009-B20),,)),,),0)))/(INDEX(Surveys!A$4:A2009,MATCH(TRUE,INDEX(ABS(Surveys!A$4:A2009-B20)=MIN(INDEX(ABS(Surveys!A$4:A2009-B20),,)),,),0)+1)-INDEX(Surveys!A$4:A2009,MATCH(TRUE,INDEX(ABS(Surveys!A$4:A2009-B20)=MIN(INDEX(ABS(Surveys!A$4:A2009-B20),,)),,),0)))*(B20-INDEX(Surveys!A$4:A2009,MATCH(TRUE,INDEX(ABS(Surveys!A$4:A2009-B20)=MIN(INDEX(ABS(Surveys!A$4:A2009-B20),,)),,),0)))))</f>
        <v>#DIV/0!</v>
      </c>
      <c r="J20" s="96" t="e">
        <f>'Reference Depths'!C$2-'Reservoir Evaluation'!I20</f>
        <v>#DIV/0!</v>
      </c>
      <c r="K20" s="74"/>
    </row>
    <row r="21" spans="1:12" ht="11.25" customHeight="1" x14ac:dyDescent="0.2">
      <c r="A21" s="74"/>
      <c r="B21" s="76"/>
      <c r="C21" s="93"/>
      <c r="D21" s="76"/>
      <c r="E21" s="103"/>
      <c r="F21" s="103"/>
      <c r="G21" s="105"/>
      <c r="H21" s="105"/>
      <c r="I21" s="95"/>
      <c r="J21" s="96"/>
      <c r="K21" s="74"/>
    </row>
    <row r="22" spans="1:12" ht="11.25" customHeight="1" x14ac:dyDescent="0.2">
      <c r="A22" s="74"/>
      <c r="B22" s="76"/>
      <c r="C22" s="93">
        <f t="shared" si="0"/>
        <v>0</v>
      </c>
      <c r="D22" s="76"/>
      <c r="E22" s="97" t="e">
        <f ca="1">MAX(INDIRECT("'ROP, Gas, Gamma'!C"&amp;MATCH($B$21,'ROP, Gas, Gamma'!$A$2:'ROP, Gas, Gamma'!$A$6847)+1,TRUE):INDIRECT("'ROP, Gas, Gamma'!C"&amp;MATCH($B$22,'ROP, Gas, Gamma'!$A$2:'ROP, Gas, Gamma'!$A$6847)+1,TRUE))</f>
        <v>#N/A</v>
      </c>
      <c r="F22" s="97" t="e">
        <f ca="1">AVERAGE(INDIRECT("'ROP, Gas, Gamma'!C"&amp;MATCH($B$21,'ROP, Gas, Gamma'!$A$2:$A$6847)+1,TRUE):INDIRECT("'ROP, Gas, Gamma'!C"&amp;MATCH($B$22,'ROP, Gas, Gamma'!$A$2:$A$6847)+1,TRUE))</f>
        <v>#N/A</v>
      </c>
      <c r="G22" s="97" t="e">
        <f ca="1">AVERAGE(INDIRECT("'ROP, Gas, Gamma'!D"&amp;MATCH($B$21,'ROP, Gas, Gamma'!$A$2:$A$6847)+1,TRUE):INDIRECT("'ROP, Gas, Gamma'!D"&amp;MATCH($B$22,'ROP, Gas, Gamma'!$A$2:$A$6847)+1,TRUE))</f>
        <v>#N/A</v>
      </c>
      <c r="H22" s="98" t="e">
        <f ca="1">AVERAGE(INDIRECT("'ROP, Gas, Gamma'!B"&amp;MATCH($B$21,'ROP, Gas, Gamma'!$A$2:$A$6847)+1,TRUE):INDIRECT("'ROP, Gas, Gamma'!B"&amp;MATCH($B$22,'ROP, Gas, Gamma'!$A$2:$A$6847)+1,TRUE))</f>
        <v>#N/A</v>
      </c>
      <c r="I22" s="95" t="e">
        <f>IF(INDEX(Surveys!A$4:A2011,MATCH(TRUE,INDEX(ABS(Surveys!A$4:A2011-B22)=MIN(INDEX(ABS(Surveys!A$4:A2011-B22),,)),,),0))&lt;B22,(INDEX(Surveys!D$4:D2011,MATCH(TRUE,INDEX(ABS(Surveys!A$4:A2011-B22)=MIN(INDEX(ABS(Surveys!A$4:A2011-B22),,)),,),0))+(INDEX(Surveys!D$4:D2011,MATCH(TRUE,INDEX(ABS(Surveys!A$4:A2011-B22)=MIN(INDEX(ABS(Surveys!A$4:A2011-B22),,)),,),0)+1)-INDEX(Surveys!D$4:D2011,MATCH(TRUE,INDEX(ABS(Surveys!A$4:A2011-B22)=MIN(INDEX(ABS(Surveys!A$4:A2011-B22),,)),,),0)))/(INDEX(Surveys!A$4:A2011,MATCH(TRUE,INDEX(ABS(Surveys!A$4:A2011-B22)=MIN(INDEX(ABS(Surveys!A$4:A2011-B22),,)),,),0)+1)-INDEX(Surveys!A$4:A2011,MATCH(TRUE,INDEX(ABS(Surveys!A$4:A2011-B22)=MIN(INDEX(ABS(Surveys!A$4:A2011-B22),,)),,),0)))*(B22-INDEX(Surveys!A$4:A2011,MATCH(TRUE,INDEX(ABS(Surveys!A$4:A2011-B22)=MIN(INDEX(ABS(Surveys!A$4:A2011-B22),,)),,),0)))),(INDEX(Surveys!D$4:D2011,MATCH(TRUE,INDEX(ABS(Surveys!A$4:A2011-B22)=MIN(INDEX(ABS(Surveys!A$4:A2011-B22),,)),,),0))+(INDEX(Surveys!D$4:D2011,MATCH(TRUE,INDEX(ABS(Surveys!A$4:A2011-B22)=MIN(INDEX(ABS(Surveys!A$4:A2011-B22),,)),,),0)+1)-INDEX(Surveys!D$4:D2011,MATCH(TRUE,INDEX(ABS(Surveys!A$4:A2011-B22)=MIN(INDEX(ABS(Surveys!A$4:A2011-B22),,)),,),0)))/(INDEX(Surveys!A$4:A2011,MATCH(TRUE,INDEX(ABS(Surveys!A$4:A2011-B22)=MIN(INDEX(ABS(Surveys!A$4:A2011-B22),,)),,),0)+1)-INDEX(Surveys!A$4:A2011,MATCH(TRUE,INDEX(ABS(Surveys!A$4:A2011-B22)=MIN(INDEX(ABS(Surveys!A$4:A2011-B22),,)),,),0)))*(B22-INDEX(Surveys!A$4:A2011,MATCH(TRUE,INDEX(ABS(Surveys!A$4:A2011-B22)=MIN(INDEX(ABS(Surveys!A$4:A2011-B22),,)),,),0)))))</f>
        <v>#DIV/0!</v>
      </c>
      <c r="J22" s="96" t="e">
        <f>'Reference Depths'!C$2-'Reservoir Evaluation'!I22</f>
        <v>#DIV/0!</v>
      </c>
      <c r="K22" s="74"/>
    </row>
    <row r="23" spans="1:12" ht="11.25" customHeight="1" x14ac:dyDescent="0.2">
      <c r="A23" s="74"/>
      <c r="B23" s="76"/>
      <c r="C23" s="93"/>
      <c r="D23" s="76"/>
      <c r="E23" s="103"/>
      <c r="F23" s="103"/>
      <c r="G23" s="106"/>
      <c r="H23" s="106"/>
      <c r="I23" s="95"/>
      <c r="J23" s="96"/>
      <c r="K23" s="74"/>
    </row>
    <row r="24" spans="1:12" ht="11.25" customHeight="1" x14ac:dyDescent="0.2">
      <c r="A24" s="74"/>
      <c r="B24" s="76"/>
      <c r="C24" s="93">
        <f t="shared" si="0"/>
        <v>0</v>
      </c>
      <c r="D24" s="76"/>
      <c r="E24" s="97" t="e">
        <f ca="1">MAX(INDIRECT("'ROP, Gas, Gamma'!C"&amp;MATCH($B$23,'ROP, Gas, Gamma'!$A$2:'ROP, Gas, Gamma'!$A$6847)+1,TRUE):INDIRECT("'ROP, Gas, Gamma'!C"&amp;MATCH($B$24,'ROP, Gas, Gamma'!$A$2:'ROP, Gas, Gamma'!$A$6847)+1,TRUE))</f>
        <v>#N/A</v>
      </c>
      <c r="F24" s="97" t="e">
        <f ca="1">AVERAGE(INDIRECT("'ROP, Gas, Gamma'!C"&amp;MATCH($B$23,'ROP, Gas, Gamma'!$A$2:$A$6847)+1,TRUE):INDIRECT("'ROP, Gas, Gamma'!C"&amp;MATCH($B$24,'ROP, Gas, Gamma'!$A$2:$A$6847)+1,TRUE))</f>
        <v>#N/A</v>
      </c>
      <c r="G24" s="97" t="e">
        <f ca="1">AVERAGE(INDIRECT("'ROP, Gas, Gamma'!D"&amp;MATCH($B$23,'ROP, Gas, Gamma'!$A$2:$A$6847)+1,TRUE):INDIRECT("'ROP, Gas, Gamma'!D"&amp;MATCH($B$24,'ROP, Gas, Gamma'!$A$2:$A$6847)+1,TRUE))</f>
        <v>#N/A</v>
      </c>
      <c r="H24" s="98" t="e">
        <f ca="1">AVERAGE(INDIRECT("'ROP, Gas, Gamma'!B"&amp;MATCH($B$23,'ROP, Gas, Gamma'!$A$2:$A$6847)+1,TRUE):INDIRECT("'ROP, Gas, Gamma'!B"&amp;MATCH($B$24,'ROP, Gas, Gamma'!$A$2:$A$6847)+1,TRUE))</f>
        <v>#N/A</v>
      </c>
      <c r="I24" s="95" t="e">
        <f>IF(INDEX(Surveys!A$4:A2013,MATCH(TRUE,INDEX(ABS(Surveys!A$4:A2013-B24)=MIN(INDEX(ABS(Surveys!A$4:A2013-B24),,)),,),0))&lt;B24,(INDEX(Surveys!D$4:D2013,MATCH(TRUE,INDEX(ABS(Surveys!A$4:A2013-B24)=MIN(INDEX(ABS(Surveys!A$4:A2013-B24),,)),,),0))+(INDEX(Surveys!D$4:D2013,MATCH(TRUE,INDEX(ABS(Surveys!A$4:A2013-B24)=MIN(INDEX(ABS(Surveys!A$4:A2013-B24),,)),,),0)+1)-INDEX(Surveys!D$4:D2013,MATCH(TRUE,INDEX(ABS(Surveys!A$4:A2013-B24)=MIN(INDEX(ABS(Surveys!A$4:A2013-B24),,)),,),0)))/(INDEX(Surveys!A$4:A2013,MATCH(TRUE,INDEX(ABS(Surveys!A$4:A2013-B24)=MIN(INDEX(ABS(Surveys!A$4:A2013-B24),,)),,),0)+1)-INDEX(Surveys!A$4:A2013,MATCH(TRUE,INDEX(ABS(Surveys!A$4:A2013-B24)=MIN(INDEX(ABS(Surveys!A$4:A2013-B24),,)),,),0)))*(B24-INDEX(Surveys!A$4:A2013,MATCH(TRUE,INDEX(ABS(Surveys!A$4:A2013-B24)=MIN(INDEX(ABS(Surveys!A$4:A2013-B24),,)),,),0)))),(INDEX(Surveys!D$4:D2013,MATCH(TRUE,INDEX(ABS(Surveys!A$4:A2013-B24)=MIN(INDEX(ABS(Surveys!A$4:A2013-B24),,)),,),0))+(INDEX(Surveys!D$4:D2013,MATCH(TRUE,INDEX(ABS(Surveys!A$4:A2013-B24)=MIN(INDEX(ABS(Surveys!A$4:A2013-B24),,)),,),0)+1)-INDEX(Surveys!D$4:D2013,MATCH(TRUE,INDEX(ABS(Surveys!A$4:A2013-B24)=MIN(INDEX(ABS(Surveys!A$4:A2013-B24),,)),,),0)))/(INDEX(Surveys!A$4:A2013,MATCH(TRUE,INDEX(ABS(Surveys!A$4:A2013-B24)=MIN(INDEX(ABS(Surveys!A$4:A2013-B24),,)),,),0)+1)-INDEX(Surveys!A$4:A2013,MATCH(TRUE,INDEX(ABS(Surveys!A$4:A2013-B24)=MIN(INDEX(ABS(Surveys!A$4:A2013-B24),,)),,),0)))*(B24-INDEX(Surveys!A$4:A2013,MATCH(TRUE,INDEX(ABS(Surveys!A$4:A2013-B24)=MIN(INDEX(ABS(Surveys!A$4:A2013-B24),,)),,),0)))))</f>
        <v>#DIV/0!</v>
      </c>
      <c r="J24" s="96" t="e">
        <f>'Reference Depths'!C$2-'Reservoir Evaluation'!I24</f>
        <v>#DIV/0!</v>
      </c>
      <c r="K24" s="74"/>
    </row>
    <row r="25" spans="1:12" ht="11.25" customHeight="1" x14ac:dyDescent="0.2">
      <c r="A25" s="74"/>
      <c r="B25" s="76"/>
      <c r="C25" s="93"/>
      <c r="D25" s="76"/>
      <c r="E25" s="103"/>
      <c r="F25" s="103"/>
      <c r="G25" s="106"/>
      <c r="H25" s="106"/>
      <c r="I25" s="95"/>
      <c r="J25" s="96"/>
      <c r="K25" s="74"/>
    </row>
    <row r="26" spans="1:12" ht="11.25" customHeight="1" x14ac:dyDescent="0.2">
      <c r="A26" s="74"/>
      <c r="B26" s="76"/>
      <c r="C26" s="93">
        <f t="shared" si="0"/>
        <v>0</v>
      </c>
      <c r="D26" s="76"/>
      <c r="E26" s="97" t="e">
        <f ca="1">MAX(INDIRECT("'ROP, Gas, Gamma'!C"&amp;MATCH($B$25,'ROP, Gas, Gamma'!$A$2:'ROP, Gas, Gamma'!$A$6847)+1,TRUE):INDIRECT("'ROP, Gas, Gamma'!C"&amp;MATCH($B$26,'ROP, Gas, Gamma'!$A$2:'ROP, Gas, Gamma'!$A$6847)+1,TRUE))</f>
        <v>#N/A</v>
      </c>
      <c r="F26" s="97" t="e">
        <f ca="1">AVERAGE(INDIRECT("'ROP, Gas, Gamma'!C"&amp;MATCH($B$25,'ROP, Gas, Gamma'!$A$2:$A$6847)+1,TRUE):INDIRECT("'ROP, Gas, Gamma'!C"&amp;MATCH($B$26,'ROP, Gas, Gamma'!$A$2:$A$6847)+1,TRUE))</f>
        <v>#N/A</v>
      </c>
      <c r="G26" s="97" t="e">
        <f ca="1">AVERAGE(INDIRECT("'ROP, Gas, Gamma'!D"&amp;MATCH($B$25,'ROP, Gas, Gamma'!$A$2:$A$6847)+1,TRUE):INDIRECT("'ROP, Gas, Gamma'!D"&amp;MATCH($B$26,'ROP, Gas, Gamma'!$A$2:$A$6847)+1,TRUE))</f>
        <v>#N/A</v>
      </c>
      <c r="H26" s="98" t="e">
        <f ca="1">AVERAGE(INDIRECT("'ROP, Gas, Gamma'!B"&amp;MATCH($B$25,'ROP, Gas, Gamma'!$A$2:$A$6847)+1,TRUE):INDIRECT("'ROP, Gas, Gamma'!B"&amp;MATCH($B$26,'ROP, Gas, Gamma'!$A$2:$A$6847)+1,TRUE))</f>
        <v>#N/A</v>
      </c>
      <c r="I26" s="95" t="e">
        <f>IF(INDEX(Surveys!A$4:A2015,MATCH(TRUE,INDEX(ABS(Surveys!A$4:A2015-B26)=MIN(INDEX(ABS(Surveys!A$4:A2015-B26),,)),,),0))&lt;B26,(INDEX(Surveys!D$4:D2015,MATCH(TRUE,INDEX(ABS(Surveys!A$4:A2015-B26)=MIN(INDEX(ABS(Surveys!A$4:A2015-B26),,)),,),0))+(INDEX(Surveys!D$4:D2015,MATCH(TRUE,INDEX(ABS(Surveys!A$4:A2015-B26)=MIN(INDEX(ABS(Surveys!A$4:A2015-B26),,)),,),0)+1)-INDEX(Surveys!D$4:D2015,MATCH(TRUE,INDEX(ABS(Surveys!A$4:A2015-B26)=MIN(INDEX(ABS(Surveys!A$4:A2015-B26),,)),,),0)))/(INDEX(Surveys!A$4:A2015,MATCH(TRUE,INDEX(ABS(Surveys!A$4:A2015-B26)=MIN(INDEX(ABS(Surveys!A$4:A2015-B26),,)),,),0)+1)-INDEX(Surveys!A$4:A2015,MATCH(TRUE,INDEX(ABS(Surveys!A$4:A2015-B26)=MIN(INDEX(ABS(Surveys!A$4:A2015-B26),,)),,),0)))*(B26-INDEX(Surveys!A$4:A2015,MATCH(TRUE,INDEX(ABS(Surveys!A$4:A2015-B26)=MIN(INDEX(ABS(Surveys!A$4:A2015-B26),,)),,),0)))),(INDEX(Surveys!D$4:D2015,MATCH(TRUE,INDEX(ABS(Surveys!A$4:A2015-B26)=MIN(INDEX(ABS(Surveys!A$4:A2015-B26),,)),,),0))+(INDEX(Surveys!D$4:D2015,MATCH(TRUE,INDEX(ABS(Surveys!A$4:A2015-B26)=MIN(INDEX(ABS(Surveys!A$4:A2015-B26),,)),,),0)+1)-INDEX(Surveys!D$4:D2015,MATCH(TRUE,INDEX(ABS(Surveys!A$4:A2015-B26)=MIN(INDEX(ABS(Surveys!A$4:A2015-B26),,)),,),0)))/(INDEX(Surveys!A$4:A2015,MATCH(TRUE,INDEX(ABS(Surveys!A$4:A2015-B26)=MIN(INDEX(ABS(Surveys!A$4:A2015-B26),,)),,),0)+1)-INDEX(Surveys!A$4:A2015,MATCH(TRUE,INDEX(ABS(Surveys!A$4:A2015-B26)=MIN(INDEX(ABS(Surveys!A$4:A2015-B26),,)),,),0)))*(B26-INDEX(Surveys!A$4:A2015,MATCH(TRUE,INDEX(ABS(Surveys!A$4:A2015-B26)=MIN(INDEX(ABS(Surveys!A$4:A2015-B26),,)),,),0)))))</f>
        <v>#DIV/0!</v>
      </c>
      <c r="J26" s="96" t="e">
        <f>'Reference Depths'!C$2-'Reservoir Evaluation'!I26</f>
        <v>#DIV/0!</v>
      </c>
      <c r="K26" s="74"/>
    </row>
    <row r="27" spans="1:12" ht="11.25" customHeight="1" x14ac:dyDescent="0.2">
      <c r="A27" s="74"/>
      <c r="B27" s="76"/>
      <c r="C27" s="93"/>
      <c r="D27" s="76"/>
      <c r="E27" s="103"/>
      <c r="F27" s="103"/>
      <c r="G27" s="106"/>
      <c r="H27" s="106"/>
      <c r="I27" s="95"/>
      <c r="J27" s="96"/>
      <c r="K27" s="74"/>
    </row>
    <row r="28" spans="1:12" ht="11.25" customHeight="1" x14ac:dyDescent="0.2">
      <c r="A28" s="74"/>
      <c r="B28" s="76"/>
      <c r="C28" s="93">
        <f t="shared" si="0"/>
        <v>0</v>
      </c>
      <c r="D28" s="76"/>
      <c r="E28" s="97" t="e">
        <f ca="1">MAX(INDIRECT("'ROP, Gas, Gamma'!C"&amp;MATCH($B$27,'ROP, Gas, Gamma'!$A$2:'ROP, Gas, Gamma'!$A$6847)+1,TRUE):INDIRECT("'ROP, Gas, Gamma'!C"&amp;MATCH($B$28,'ROP, Gas, Gamma'!$A$2:'ROP, Gas, Gamma'!$A$6847)+1,TRUE))</f>
        <v>#N/A</v>
      </c>
      <c r="F28" s="97" t="e">
        <f ca="1">AVERAGE(INDIRECT("'ROP, Gas, Gamma'!C"&amp;MATCH($B$27,'ROP, Gas, Gamma'!$A$2:$A$6847)+1,TRUE):INDIRECT("'ROP, Gas, Gamma'!C"&amp;MATCH($B$28,'ROP, Gas, Gamma'!$A$2:$A$6847)+1,TRUE))</f>
        <v>#N/A</v>
      </c>
      <c r="G28" s="97" t="e">
        <f ca="1">AVERAGE(INDIRECT("'ROP, Gas, Gamma'!D"&amp;MATCH($B$27,'ROP, Gas, Gamma'!$A$2:$A$6847)+1,TRUE):INDIRECT("'ROP, Gas, Gamma'!D"&amp;MATCH($B$28,'ROP, Gas, Gamma'!$A$2:$A$6847)+1,TRUE))</f>
        <v>#N/A</v>
      </c>
      <c r="H28" s="98" t="e">
        <f ca="1">AVERAGE(INDIRECT("'ROP, Gas, Gamma'!B"&amp;MATCH($B$27,'ROP, Gas, Gamma'!$A$2:$A$6847)+1,TRUE):INDIRECT("'ROP, Gas, Gamma'!B"&amp;MATCH($B$28,'ROP, Gas, Gamma'!$A$2:$A$6847)+1,TRUE))</f>
        <v>#N/A</v>
      </c>
      <c r="I28" s="95" t="e">
        <f>IF(INDEX(Surveys!A$4:A2017,MATCH(TRUE,INDEX(ABS(Surveys!A$4:A2017-B28)=MIN(INDEX(ABS(Surveys!A$4:A2017-B28),,)),,),0))&lt;B28,(INDEX(Surveys!D$4:D2017,MATCH(TRUE,INDEX(ABS(Surveys!A$4:A2017-B28)=MIN(INDEX(ABS(Surveys!A$4:A2017-B28),,)),,),0))+(INDEX(Surveys!D$4:D2017,MATCH(TRUE,INDEX(ABS(Surveys!A$4:A2017-B28)=MIN(INDEX(ABS(Surveys!A$4:A2017-B28),,)),,),0)+1)-INDEX(Surveys!D$4:D2017,MATCH(TRUE,INDEX(ABS(Surveys!A$4:A2017-B28)=MIN(INDEX(ABS(Surveys!A$4:A2017-B28),,)),,),0)))/(INDEX(Surveys!A$4:A2017,MATCH(TRUE,INDEX(ABS(Surveys!A$4:A2017-B28)=MIN(INDEX(ABS(Surveys!A$4:A2017-B28),,)),,),0)+1)-INDEX(Surveys!A$4:A2017,MATCH(TRUE,INDEX(ABS(Surveys!A$4:A2017-B28)=MIN(INDEX(ABS(Surveys!A$4:A2017-B28),,)),,),0)))*(B28-INDEX(Surveys!A$4:A2017,MATCH(TRUE,INDEX(ABS(Surveys!A$4:A2017-B28)=MIN(INDEX(ABS(Surveys!A$4:A2017-B28),,)),,),0)))),(INDEX(Surveys!D$4:D2017,MATCH(TRUE,INDEX(ABS(Surveys!A$4:A2017-B28)=MIN(INDEX(ABS(Surveys!A$4:A2017-B28),,)),,),0))+(INDEX(Surveys!D$4:D2017,MATCH(TRUE,INDEX(ABS(Surveys!A$4:A2017-B28)=MIN(INDEX(ABS(Surveys!A$4:A2017-B28),,)),,),0)+1)-INDEX(Surveys!D$4:D2017,MATCH(TRUE,INDEX(ABS(Surveys!A$4:A2017-B28)=MIN(INDEX(ABS(Surveys!A$4:A2017-B28),,)),,),0)))/(INDEX(Surveys!A$4:A2017,MATCH(TRUE,INDEX(ABS(Surveys!A$4:A2017-B28)=MIN(INDEX(ABS(Surveys!A$4:A2017-B28),,)),,),0)+1)-INDEX(Surveys!A$4:A2017,MATCH(TRUE,INDEX(ABS(Surveys!A$4:A2017-B28)=MIN(INDEX(ABS(Surveys!A$4:A2017-B28),,)),,),0)))*(B28-INDEX(Surveys!A$4:A2017,MATCH(TRUE,INDEX(ABS(Surveys!A$4:A2017-B28)=MIN(INDEX(ABS(Surveys!A$4:A2017-B28),,)),,),0)))))</f>
        <v>#DIV/0!</v>
      </c>
      <c r="J28" s="96" t="e">
        <f>'Reference Depths'!C$2-'Reservoir Evaluation'!I28</f>
        <v>#DIV/0!</v>
      </c>
      <c r="K28" s="74"/>
    </row>
    <row r="29" spans="1:12" ht="11.25" customHeight="1" x14ac:dyDescent="0.2">
      <c r="A29" s="74"/>
      <c r="B29" s="76"/>
      <c r="C29" s="93"/>
      <c r="D29" s="76"/>
      <c r="E29" s="103"/>
      <c r="F29" s="103"/>
      <c r="G29" s="106"/>
      <c r="H29" s="106"/>
      <c r="I29" s="95"/>
      <c r="J29" s="96"/>
      <c r="K29" s="74"/>
    </row>
    <row r="30" spans="1:12" ht="11.25" customHeight="1" x14ac:dyDescent="0.2">
      <c r="A30" s="74"/>
      <c r="B30" s="76"/>
      <c r="C30" s="93">
        <f t="shared" si="0"/>
        <v>0</v>
      </c>
      <c r="D30" s="76"/>
      <c r="E30" s="97" t="e">
        <f ca="1">MAX(INDIRECT("'ROP, Gas, Gamma'!C"&amp;MATCH($B$29,'ROP, Gas, Gamma'!$A$2:'ROP, Gas, Gamma'!$A$6847)+1,TRUE):INDIRECT("'ROP, Gas, Gamma'!C"&amp;MATCH($B$30,'ROP, Gas, Gamma'!$A$2:'ROP, Gas, Gamma'!$A$6847)+1,TRUE))</f>
        <v>#N/A</v>
      </c>
      <c r="F30" s="97" t="e">
        <f ca="1">AVERAGE(INDIRECT("'ROP, Gas, Gamma'!C"&amp;MATCH($B$29,'ROP, Gas, Gamma'!$A$2:$A$6847)+1,TRUE):INDIRECT("'ROP, Gas, Gamma'!C"&amp;MATCH($B$30,'ROP, Gas, Gamma'!$A$2:$A$6847)+1,TRUE))</f>
        <v>#N/A</v>
      </c>
      <c r="G30" s="97" t="e">
        <f ca="1">AVERAGE(INDIRECT("'ROP, Gas, Gamma'!D"&amp;MATCH($B$29,'ROP, Gas, Gamma'!$A$2:$A$6847)+1,TRUE):INDIRECT("'ROP, Gas, Gamma'!D"&amp;MATCH($B$30,'ROP, Gas, Gamma'!$A$2:$A$6847)+1,TRUE))</f>
        <v>#N/A</v>
      </c>
      <c r="H30" s="98" t="e">
        <f ca="1">AVERAGE(INDIRECT("'ROP, Gas, Gamma'!B"&amp;MATCH($B$29,'ROP, Gas, Gamma'!$A$2:$A$6847)+1,TRUE):INDIRECT("'ROP, Gas, Gamma'!B"&amp;MATCH($B$30,'ROP, Gas, Gamma'!$A$2:$A$6847)+1,TRUE))</f>
        <v>#N/A</v>
      </c>
      <c r="I30" s="95" t="e">
        <f>IF(INDEX(Surveys!A$4:A2019,MATCH(TRUE,INDEX(ABS(Surveys!A$4:A2019-B30)=MIN(INDEX(ABS(Surveys!A$4:A2019-B30),,)),,),0))&lt;B30,(INDEX(Surveys!D$4:D2019,MATCH(TRUE,INDEX(ABS(Surveys!A$4:A2019-B30)=MIN(INDEX(ABS(Surveys!A$4:A2019-B30),,)),,),0))+(INDEX(Surveys!D$4:D2019,MATCH(TRUE,INDEX(ABS(Surveys!A$4:A2019-B30)=MIN(INDEX(ABS(Surveys!A$4:A2019-B30),,)),,),0)+1)-INDEX(Surveys!D$4:D2019,MATCH(TRUE,INDEX(ABS(Surveys!A$4:A2019-B30)=MIN(INDEX(ABS(Surveys!A$4:A2019-B30),,)),,),0)))/(INDEX(Surveys!A$4:A2019,MATCH(TRUE,INDEX(ABS(Surveys!A$4:A2019-B30)=MIN(INDEX(ABS(Surveys!A$4:A2019-B30),,)),,),0)+1)-INDEX(Surveys!A$4:A2019,MATCH(TRUE,INDEX(ABS(Surveys!A$4:A2019-B30)=MIN(INDEX(ABS(Surveys!A$4:A2019-B30),,)),,),0)))*(B30-INDEX(Surveys!A$4:A2019,MATCH(TRUE,INDEX(ABS(Surveys!A$4:A2019-B30)=MIN(INDEX(ABS(Surveys!A$4:A2019-B30),,)),,),0)))),(INDEX(Surveys!D$4:D2019,MATCH(TRUE,INDEX(ABS(Surveys!A$4:A2019-B30)=MIN(INDEX(ABS(Surveys!A$4:A2019-B30),,)),,),0))+(INDEX(Surveys!D$4:D2019,MATCH(TRUE,INDEX(ABS(Surveys!A$4:A2019-B30)=MIN(INDEX(ABS(Surveys!A$4:A2019-B30),,)),,),0)+1)-INDEX(Surveys!D$4:D2019,MATCH(TRUE,INDEX(ABS(Surveys!A$4:A2019-B30)=MIN(INDEX(ABS(Surveys!A$4:A2019-B30),,)),,),0)))/(INDEX(Surveys!A$4:A2019,MATCH(TRUE,INDEX(ABS(Surveys!A$4:A2019-B30)=MIN(INDEX(ABS(Surveys!A$4:A2019-B30),,)),,),0)+1)-INDEX(Surveys!A$4:A2019,MATCH(TRUE,INDEX(ABS(Surveys!A$4:A2019-B30)=MIN(INDEX(ABS(Surveys!A$4:A2019-B30),,)),,),0)))*(B30-INDEX(Surveys!A$4:A2019,MATCH(TRUE,INDEX(ABS(Surveys!A$4:A2019-B30)=MIN(INDEX(ABS(Surveys!A$4:A2019-B30),,)),,),0)))))</f>
        <v>#DIV/0!</v>
      </c>
      <c r="J30" s="96" t="e">
        <f>'Reference Depths'!C$2-'Reservoir Evaluation'!I30</f>
        <v>#DIV/0!</v>
      </c>
      <c r="K30" s="74"/>
    </row>
    <row r="31" spans="1:12" ht="11.25" customHeight="1" x14ac:dyDescent="0.2">
      <c r="A31" s="74"/>
      <c r="B31" s="76"/>
      <c r="C31" s="93"/>
      <c r="D31" s="76"/>
      <c r="E31" s="103"/>
      <c r="F31" s="103"/>
      <c r="G31" s="106"/>
      <c r="H31" s="106"/>
      <c r="I31" s="95"/>
      <c r="J31" s="96"/>
      <c r="K31" s="74"/>
    </row>
    <row r="32" spans="1:12" ht="11.25" customHeight="1" x14ac:dyDescent="0.2">
      <c r="A32" s="74"/>
      <c r="B32" s="76"/>
      <c r="C32" s="93">
        <f t="shared" si="0"/>
        <v>0</v>
      </c>
      <c r="D32" s="76"/>
      <c r="E32" s="97" t="e">
        <f ca="1">MAX(INDIRECT("'ROP, Gas, Gamma'!C"&amp;MATCH($B$31,'ROP, Gas, Gamma'!$A$2:'ROP, Gas, Gamma'!$A$6847)+1,TRUE):INDIRECT("'ROP, Gas, Gamma'!C"&amp;MATCH($B$32,'ROP, Gas, Gamma'!$A$2:'ROP, Gas, Gamma'!$A$6847)+1,TRUE))</f>
        <v>#N/A</v>
      </c>
      <c r="F32" s="97" t="e">
        <f ca="1">AVERAGE(INDIRECT("'ROP, Gas, Gamma'!C"&amp;MATCH($B$31,'ROP, Gas, Gamma'!$A$2:$A$6847)+1,TRUE):INDIRECT("'ROP, Gas, Gamma'!C"&amp;MATCH($B$32,'ROP, Gas, Gamma'!$A$2:$A$6847)+1,TRUE))</f>
        <v>#N/A</v>
      </c>
      <c r="G32" s="97" t="e">
        <f ca="1">AVERAGE(INDIRECT("'ROP, Gas, Gamma'!D"&amp;MATCH($B$31,'ROP, Gas, Gamma'!$A$2:$A$6847)+1,TRUE):INDIRECT("'ROP, Gas, Gamma'!D"&amp;MATCH($B$32,'ROP, Gas, Gamma'!$A$2:$A$6847)+1,TRUE))</f>
        <v>#N/A</v>
      </c>
      <c r="H32" s="98" t="e">
        <f ca="1">AVERAGE(INDIRECT("'ROP, Gas, Gamma'!B"&amp;MATCH($B$31,'ROP, Gas, Gamma'!$A$2:$A$6847)+1,TRUE):INDIRECT("'ROP, Gas, Gamma'!B"&amp;MATCH($B$32,'ROP, Gas, Gamma'!$A$2:$A$6847)+1,TRUE))</f>
        <v>#N/A</v>
      </c>
      <c r="I32" s="95" t="e">
        <f>IF(INDEX(Surveys!A$4:A2021,MATCH(TRUE,INDEX(ABS(Surveys!A$4:A2021-B32)=MIN(INDEX(ABS(Surveys!A$4:A2021-B32),,)),,),0))&lt;B32,(INDEX(Surveys!D$4:D2021,MATCH(TRUE,INDEX(ABS(Surveys!A$4:A2021-B32)=MIN(INDEX(ABS(Surveys!A$4:A2021-B32),,)),,),0))+(INDEX(Surveys!D$4:D2021,MATCH(TRUE,INDEX(ABS(Surveys!A$4:A2021-B32)=MIN(INDEX(ABS(Surveys!A$4:A2021-B32),,)),,),0)+1)-INDEX(Surveys!D$4:D2021,MATCH(TRUE,INDEX(ABS(Surveys!A$4:A2021-B32)=MIN(INDEX(ABS(Surveys!A$4:A2021-B32),,)),,),0)))/(INDEX(Surveys!A$4:A2021,MATCH(TRUE,INDEX(ABS(Surveys!A$4:A2021-B32)=MIN(INDEX(ABS(Surveys!A$4:A2021-B32),,)),,),0)+1)-INDEX(Surveys!A$4:A2021,MATCH(TRUE,INDEX(ABS(Surveys!A$4:A2021-B32)=MIN(INDEX(ABS(Surveys!A$4:A2021-B32),,)),,),0)))*(B32-INDEX(Surveys!A$4:A2021,MATCH(TRUE,INDEX(ABS(Surveys!A$4:A2021-B32)=MIN(INDEX(ABS(Surveys!A$4:A2021-B32),,)),,),0)))),(INDEX(Surveys!D$4:D2021,MATCH(TRUE,INDEX(ABS(Surveys!A$4:A2021-B32)=MIN(INDEX(ABS(Surveys!A$4:A2021-B32),,)),,),0))+(INDEX(Surveys!D$4:D2021,MATCH(TRUE,INDEX(ABS(Surveys!A$4:A2021-B32)=MIN(INDEX(ABS(Surveys!A$4:A2021-B32),,)),,),0)+1)-INDEX(Surveys!D$4:D2021,MATCH(TRUE,INDEX(ABS(Surveys!A$4:A2021-B32)=MIN(INDEX(ABS(Surveys!A$4:A2021-B32),,)),,),0)))/(INDEX(Surveys!A$4:A2021,MATCH(TRUE,INDEX(ABS(Surveys!A$4:A2021-B32)=MIN(INDEX(ABS(Surveys!A$4:A2021-B32),,)),,),0)+1)-INDEX(Surveys!A$4:A2021,MATCH(TRUE,INDEX(ABS(Surveys!A$4:A2021-B32)=MIN(INDEX(ABS(Surveys!A$4:A2021-B32),,)),,),0)))*(B32-INDEX(Surveys!A$4:A2021,MATCH(TRUE,INDEX(ABS(Surveys!A$4:A2021-B32)=MIN(INDEX(ABS(Surveys!A$4:A2021-B32),,)),,),0)))))</f>
        <v>#DIV/0!</v>
      </c>
      <c r="J32" s="96" t="e">
        <f>'Reference Depths'!C$2-'Reservoir Evaluation'!I32</f>
        <v>#DIV/0!</v>
      </c>
      <c r="K32" s="74"/>
      <c r="L32" s="80"/>
    </row>
    <row r="33" spans="1:11" ht="11.25" customHeight="1" x14ac:dyDescent="0.2">
      <c r="A33" s="74"/>
      <c r="B33" s="76"/>
      <c r="C33" s="93"/>
      <c r="D33" s="76"/>
      <c r="E33" s="103"/>
      <c r="F33" s="103"/>
      <c r="G33" s="106"/>
      <c r="H33" s="106"/>
      <c r="I33" s="95"/>
      <c r="J33" s="96"/>
      <c r="K33" s="74"/>
    </row>
    <row r="34" spans="1:11" ht="11.25" customHeight="1" x14ac:dyDescent="0.2">
      <c r="A34" s="74"/>
      <c r="B34" s="76"/>
      <c r="C34" s="93">
        <f t="shared" si="0"/>
        <v>0</v>
      </c>
      <c r="D34" s="76"/>
      <c r="E34" s="97" t="e">
        <f ca="1">MAX(INDIRECT("'ROP, Gas, Gamma'!C"&amp;MATCH($B$33,'ROP, Gas, Gamma'!$A$2:'ROP, Gas, Gamma'!$A$6847)+1,TRUE):INDIRECT("'ROP, Gas, Gamma'!C"&amp;MATCH($B$34,'ROP, Gas, Gamma'!$A$2:'ROP, Gas, Gamma'!$A$6847)+1,TRUE))</f>
        <v>#N/A</v>
      </c>
      <c r="F34" s="97" t="e">
        <f ca="1">AVERAGE(INDIRECT("'ROP, Gas, Gamma'!C"&amp;MATCH($B$33,'ROP, Gas, Gamma'!$A$2:$A$6847)+1,TRUE):INDIRECT("'ROP, Gas, Gamma'!C"&amp;MATCH($B$34,'ROP, Gas, Gamma'!$A$2:$A$6847)+1,TRUE))</f>
        <v>#N/A</v>
      </c>
      <c r="G34" s="97" t="e">
        <f ca="1">AVERAGE(INDIRECT("'ROP, Gas, Gamma'!D"&amp;MATCH($B$33,'ROP, Gas, Gamma'!$A$2:$A$6847)+1,TRUE):INDIRECT("'ROP, Gas, Gamma'!D"&amp;MATCH($B$34,'ROP, Gas, Gamma'!$A$2:$A$6847)+1,TRUE))</f>
        <v>#N/A</v>
      </c>
      <c r="H34" s="98" t="e">
        <f ca="1">AVERAGE(INDIRECT("'ROP, Gas, Gamma'!B"&amp;MATCH($B$33,'ROP, Gas, Gamma'!$A$2:$A$6847)+1,TRUE):INDIRECT("'ROP, Gas, Gamma'!B"&amp;MATCH($B$34,'ROP, Gas, Gamma'!$A$2:$A$6847)+1,TRUE))</f>
        <v>#N/A</v>
      </c>
      <c r="I34" s="95" t="e">
        <f>IF(INDEX(Surveys!A$4:A2023,MATCH(TRUE,INDEX(ABS(Surveys!A$4:A2023-B34)=MIN(INDEX(ABS(Surveys!A$4:A2023-B34),,)),,),0))&lt;B34,(INDEX(Surveys!D$4:D2023,MATCH(TRUE,INDEX(ABS(Surveys!A$4:A2023-B34)=MIN(INDEX(ABS(Surveys!A$4:A2023-B34),,)),,),0))+(INDEX(Surveys!D$4:D2023,MATCH(TRUE,INDEX(ABS(Surveys!A$4:A2023-B34)=MIN(INDEX(ABS(Surveys!A$4:A2023-B34),,)),,),0)+1)-INDEX(Surveys!D$4:D2023,MATCH(TRUE,INDEX(ABS(Surveys!A$4:A2023-B34)=MIN(INDEX(ABS(Surveys!A$4:A2023-B34),,)),,),0)))/(INDEX(Surveys!A$4:A2023,MATCH(TRUE,INDEX(ABS(Surveys!A$4:A2023-B34)=MIN(INDEX(ABS(Surveys!A$4:A2023-B34),,)),,),0)+1)-INDEX(Surveys!A$4:A2023,MATCH(TRUE,INDEX(ABS(Surveys!A$4:A2023-B34)=MIN(INDEX(ABS(Surveys!A$4:A2023-B34),,)),,),0)))*(B34-INDEX(Surveys!A$4:A2023,MATCH(TRUE,INDEX(ABS(Surveys!A$4:A2023-B34)=MIN(INDEX(ABS(Surveys!A$4:A2023-B34),,)),,),0)))),(INDEX(Surveys!D$4:D2023,MATCH(TRUE,INDEX(ABS(Surveys!A$4:A2023-B34)=MIN(INDEX(ABS(Surveys!A$4:A2023-B34),,)),,),0))+(INDEX(Surveys!D$4:D2023,MATCH(TRUE,INDEX(ABS(Surveys!A$4:A2023-B34)=MIN(INDEX(ABS(Surveys!A$4:A2023-B34),,)),,),0)+1)-INDEX(Surveys!D$4:D2023,MATCH(TRUE,INDEX(ABS(Surveys!A$4:A2023-B34)=MIN(INDEX(ABS(Surveys!A$4:A2023-B34),,)),,),0)))/(INDEX(Surveys!A$4:A2023,MATCH(TRUE,INDEX(ABS(Surveys!A$4:A2023-B34)=MIN(INDEX(ABS(Surveys!A$4:A2023-B34),,)),,),0)+1)-INDEX(Surveys!A$4:A2023,MATCH(TRUE,INDEX(ABS(Surveys!A$4:A2023-B34)=MIN(INDEX(ABS(Surveys!A$4:A2023-B34),,)),,),0)))*(B34-INDEX(Surveys!A$4:A2023,MATCH(TRUE,INDEX(ABS(Surveys!A$4:A2023-B34)=MIN(INDEX(ABS(Surveys!A$4:A2023-B34),,)),,),0)))))</f>
        <v>#DIV/0!</v>
      </c>
      <c r="J34" s="96" t="e">
        <f>'Reference Depths'!C$2-'Reservoir Evaluation'!I34</f>
        <v>#DIV/0!</v>
      </c>
      <c r="K34" s="74"/>
    </row>
    <row r="35" spans="1:11" ht="11.25" customHeight="1" x14ac:dyDescent="0.2">
      <c r="A35" s="74"/>
      <c r="E35" s="81"/>
      <c r="F35" s="81"/>
      <c r="G35" s="74"/>
      <c r="H35" s="74"/>
      <c r="I35" s="74"/>
      <c r="J35" s="74"/>
      <c r="K35" s="74"/>
    </row>
    <row r="36" spans="1:11" ht="11.25" customHeight="1" x14ac:dyDescent="0.2">
      <c r="A36" s="79"/>
      <c r="B36" s="82"/>
      <c r="C36" s="82"/>
      <c r="D36" s="82"/>
      <c r="E36" s="81"/>
      <c r="F36" s="81"/>
      <c r="G36" s="74"/>
      <c r="H36" s="74"/>
      <c r="I36" s="74"/>
      <c r="J36" s="74"/>
      <c r="K36" s="74"/>
    </row>
    <row r="37" spans="1:11" ht="11.25" customHeight="1" x14ac:dyDescent="0.2">
      <c r="A37" s="79"/>
      <c r="B37" s="82"/>
      <c r="C37" s="82"/>
      <c r="D37" s="82"/>
      <c r="E37" s="81"/>
      <c r="F37" s="81"/>
      <c r="G37" s="74"/>
      <c r="H37" s="74"/>
      <c r="I37" s="74"/>
      <c r="J37" s="74"/>
      <c r="K37" s="74"/>
    </row>
    <row r="38" spans="1:11" ht="11.25" customHeight="1" x14ac:dyDescent="0.2">
      <c r="A38" s="79"/>
      <c r="B38" s="82"/>
      <c r="C38" s="82"/>
      <c r="D38" s="82"/>
      <c r="E38" s="81"/>
      <c r="F38" s="81"/>
      <c r="G38" s="74"/>
      <c r="H38" s="74"/>
      <c r="I38" s="74"/>
      <c r="J38" s="74"/>
      <c r="K38" s="74"/>
    </row>
    <row r="39" spans="1:11" ht="11.25" customHeight="1" x14ac:dyDescent="0.2">
      <c r="A39" s="79"/>
      <c r="B39" s="82"/>
      <c r="C39" s="82"/>
      <c r="D39" s="82"/>
      <c r="E39" s="81"/>
      <c r="F39" s="81"/>
      <c r="G39" s="74"/>
      <c r="H39" s="74"/>
      <c r="I39" s="74"/>
      <c r="J39" s="74"/>
      <c r="K39" s="74"/>
    </row>
    <row r="40" spans="1:11" ht="11.25" customHeight="1" x14ac:dyDescent="0.2">
      <c r="A40" s="79"/>
      <c r="B40" s="82"/>
      <c r="C40" s="82"/>
      <c r="D40" s="82"/>
      <c r="E40" s="81"/>
      <c r="F40" s="81"/>
      <c r="G40" s="74"/>
      <c r="H40" s="74"/>
      <c r="I40" s="74"/>
      <c r="J40" s="74"/>
      <c r="K40" s="74"/>
    </row>
    <row r="41" spans="1:11" ht="11.25" customHeight="1" x14ac:dyDescent="0.2">
      <c r="A41" s="79"/>
      <c r="B41" s="82"/>
      <c r="C41" s="82"/>
      <c r="D41" s="82"/>
      <c r="E41" s="81"/>
      <c r="F41" s="81"/>
      <c r="G41" s="74"/>
      <c r="H41" s="74"/>
      <c r="I41" s="74"/>
      <c r="J41" s="74"/>
      <c r="K41" s="74"/>
    </row>
    <row r="42" spans="1:11" ht="11.25" customHeight="1" x14ac:dyDescent="0.2">
      <c r="A42" s="79"/>
      <c r="B42" s="82"/>
      <c r="C42" s="82"/>
      <c r="D42" s="82"/>
      <c r="E42" s="81"/>
      <c r="F42" s="81"/>
      <c r="G42" s="74"/>
      <c r="H42" s="74"/>
      <c r="I42" s="74"/>
      <c r="J42" s="74"/>
      <c r="K42" s="74"/>
    </row>
    <row r="43" spans="1:11" ht="11.25" customHeight="1" x14ac:dyDescent="0.2">
      <c r="A43" s="79"/>
      <c r="B43" s="82"/>
      <c r="C43" s="82"/>
      <c r="D43" s="82"/>
      <c r="E43" s="81"/>
      <c r="F43" s="81"/>
      <c r="G43" s="74"/>
      <c r="H43" s="74"/>
      <c r="I43" s="74"/>
      <c r="J43" s="74"/>
      <c r="K43" s="74"/>
    </row>
    <row r="44" spans="1:11" ht="11.25" customHeight="1" x14ac:dyDescent="0.2">
      <c r="A44" s="79"/>
      <c r="B44" s="82"/>
      <c r="C44" s="82"/>
      <c r="D44" s="82"/>
      <c r="E44" s="81"/>
      <c r="F44" s="81"/>
      <c r="G44" s="74"/>
      <c r="H44" s="74"/>
      <c r="I44" s="74"/>
      <c r="J44" s="74"/>
      <c r="K44" s="74"/>
    </row>
    <row r="45" spans="1:11" ht="11.25" customHeight="1" x14ac:dyDescent="0.2">
      <c r="A45" s="79"/>
      <c r="B45" s="82"/>
      <c r="C45" s="82"/>
      <c r="D45" s="82"/>
      <c r="E45" s="81"/>
      <c r="F45" s="81"/>
      <c r="G45" s="74"/>
      <c r="H45" s="74"/>
      <c r="I45" s="74"/>
      <c r="J45" s="74"/>
      <c r="K45" s="74"/>
    </row>
    <row r="46" spans="1:11" ht="11.25" customHeight="1" x14ac:dyDescent="0.2">
      <c r="A46" s="79"/>
      <c r="B46" s="82"/>
      <c r="C46" s="82"/>
      <c r="D46" s="82"/>
      <c r="E46" s="81"/>
      <c r="F46" s="81"/>
      <c r="G46" s="74"/>
      <c r="H46" s="74"/>
      <c r="I46" s="74"/>
      <c r="J46" s="74"/>
      <c r="K46" s="74"/>
    </row>
    <row r="47" spans="1:11" ht="11.25" customHeight="1" x14ac:dyDescent="0.2">
      <c r="A47" s="79"/>
      <c r="B47" s="82"/>
      <c r="C47" s="82"/>
      <c r="D47" s="82"/>
      <c r="E47" s="81"/>
      <c r="F47" s="81"/>
      <c r="G47" s="74"/>
      <c r="H47" s="74"/>
      <c r="I47" s="74"/>
      <c r="J47" s="74"/>
      <c r="K47" s="83"/>
    </row>
    <row r="48" spans="1:11" x14ac:dyDescent="0.2">
      <c r="A48" s="84"/>
      <c r="B48" s="82"/>
      <c r="C48" s="82"/>
      <c r="D48" s="82"/>
      <c r="E48" s="85"/>
      <c r="F48" s="86"/>
      <c r="G48" s="86"/>
    </row>
    <row r="49" spans="1:7" x14ac:dyDescent="0.2">
      <c r="A49" s="84"/>
      <c r="B49" s="82"/>
      <c r="C49" s="82"/>
      <c r="D49" s="82"/>
      <c r="E49" s="85"/>
      <c r="F49" s="86"/>
      <c r="G49" s="86"/>
    </row>
    <row r="50" spans="1:7" x14ac:dyDescent="0.2">
      <c r="A50" s="84"/>
      <c r="B50" s="82"/>
      <c r="C50" s="82"/>
      <c r="D50" s="82"/>
      <c r="E50" s="85"/>
      <c r="F50" s="86"/>
      <c r="G50" s="86"/>
    </row>
    <row r="51" spans="1:7" x14ac:dyDescent="0.2">
      <c r="A51" s="84"/>
      <c r="B51" s="82"/>
      <c r="C51" s="82"/>
      <c r="D51" s="82"/>
      <c r="E51" s="85"/>
      <c r="F51" s="86"/>
      <c r="G51" s="86"/>
    </row>
    <row r="52" spans="1:7" x14ac:dyDescent="0.2">
      <c r="A52" s="84"/>
      <c r="B52" s="82"/>
      <c r="C52" s="82"/>
      <c r="D52" s="82"/>
      <c r="E52" s="85"/>
      <c r="F52" s="86"/>
      <c r="G52" s="86"/>
    </row>
    <row r="53" spans="1:7" x14ac:dyDescent="0.2">
      <c r="A53" s="84"/>
      <c r="B53" s="82"/>
      <c r="C53" s="82"/>
      <c r="D53" s="82"/>
      <c r="E53" s="85"/>
      <c r="F53" s="86"/>
      <c r="G53" s="86"/>
    </row>
    <row r="54" spans="1:7" x14ac:dyDescent="0.2">
      <c r="A54" s="84"/>
      <c r="B54" s="82"/>
      <c r="C54" s="82"/>
      <c r="D54" s="82"/>
      <c r="E54" s="85"/>
      <c r="F54" s="86"/>
      <c r="G54" s="86"/>
    </row>
    <row r="55" spans="1:7" x14ac:dyDescent="0.2">
      <c r="A55" s="84"/>
      <c r="B55" s="82"/>
      <c r="C55" s="82"/>
      <c r="D55" s="82"/>
      <c r="E55" s="85"/>
      <c r="F55" s="86"/>
      <c r="G55" s="86"/>
    </row>
    <row r="56" spans="1:7" x14ac:dyDescent="0.2">
      <c r="A56" s="84"/>
      <c r="B56" s="82"/>
      <c r="C56" s="82"/>
      <c r="D56" s="82"/>
      <c r="E56" s="85"/>
      <c r="F56" s="86"/>
      <c r="G56" s="86"/>
    </row>
    <row r="57" spans="1:7" x14ac:dyDescent="0.2">
      <c r="A57" s="84"/>
      <c r="B57" s="82"/>
      <c r="C57" s="82"/>
      <c r="D57" s="82"/>
      <c r="E57" s="85"/>
      <c r="F57" s="86"/>
      <c r="G57" s="86"/>
    </row>
    <row r="58" spans="1:7" x14ac:dyDescent="0.2">
      <c r="A58" s="84"/>
      <c r="B58" s="82"/>
      <c r="C58" s="82"/>
      <c r="D58" s="82"/>
      <c r="E58" s="85"/>
      <c r="F58" s="86"/>
      <c r="G58" s="86"/>
    </row>
    <row r="59" spans="1:7" x14ac:dyDescent="0.2">
      <c r="A59" s="84"/>
      <c r="B59" s="82"/>
      <c r="C59" s="82"/>
      <c r="D59" s="82"/>
      <c r="E59" s="85"/>
      <c r="F59" s="86"/>
      <c r="G59" s="86"/>
    </row>
    <row r="60" spans="1:7" x14ac:dyDescent="0.2">
      <c r="A60" s="84"/>
      <c r="B60" s="82"/>
      <c r="C60" s="82"/>
      <c r="D60" s="82"/>
      <c r="E60" s="85"/>
      <c r="F60" s="86"/>
      <c r="G60" s="86"/>
    </row>
    <row r="61" spans="1:7" x14ac:dyDescent="0.2">
      <c r="A61" s="84"/>
      <c r="B61" s="82"/>
      <c r="C61" s="82"/>
      <c r="D61" s="82"/>
      <c r="E61" s="85"/>
      <c r="F61" s="86"/>
      <c r="G61" s="86"/>
    </row>
    <row r="62" spans="1:7" x14ac:dyDescent="0.2">
      <c r="A62" s="84"/>
      <c r="B62" s="82"/>
      <c r="C62" s="82"/>
      <c r="D62" s="82"/>
      <c r="E62" s="85"/>
      <c r="F62" s="86"/>
      <c r="G62" s="86"/>
    </row>
    <row r="63" spans="1:7" x14ac:dyDescent="0.2">
      <c r="A63" s="84"/>
      <c r="B63" s="82"/>
      <c r="C63" s="82"/>
      <c r="D63" s="82"/>
      <c r="E63" s="85"/>
      <c r="F63" s="86"/>
      <c r="G63" s="86"/>
    </row>
    <row r="64" spans="1:7" x14ac:dyDescent="0.2">
      <c r="A64" s="84"/>
      <c r="B64" s="82"/>
      <c r="C64" s="82"/>
      <c r="D64" s="82"/>
      <c r="E64" s="85"/>
      <c r="F64" s="86"/>
      <c r="G64" s="86"/>
    </row>
    <row r="65" spans="1:7" x14ac:dyDescent="0.2">
      <c r="A65" s="84"/>
      <c r="B65" s="82"/>
      <c r="C65" s="82"/>
      <c r="D65" s="82"/>
      <c r="E65" s="85"/>
      <c r="F65" s="86"/>
      <c r="G65" s="86"/>
    </row>
    <row r="66" spans="1:7" x14ac:dyDescent="0.2">
      <c r="A66" s="84"/>
      <c r="B66" s="82"/>
      <c r="C66" s="82"/>
      <c r="D66" s="82"/>
      <c r="E66" s="85"/>
      <c r="F66" s="86"/>
      <c r="G66" s="86"/>
    </row>
    <row r="67" spans="1:7" x14ac:dyDescent="0.2">
      <c r="A67" s="84"/>
      <c r="B67" s="82"/>
      <c r="C67" s="82"/>
      <c r="D67" s="82"/>
      <c r="E67" s="85"/>
      <c r="F67" s="86"/>
      <c r="G67" s="86"/>
    </row>
    <row r="68" spans="1:7" x14ac:dyDescent="0.2">
      <c r="A68" s="84"/>
      <c r="B68" s="82"/>
      <c r="C68" s="82"/>
      <c r="D68" s="82"/>
      <c r="E68" s="85"/>
      <c r="F68" s="86"/>
      <c r="G68" s="86"/>
    </row>
    <row r="69" spans="1:7" x14ac:dyDescent="0.2">
      <c r="A69" s="84"/>
      <c r="B69" s="82"/>
      <c r="C69" s="82"/>
      <c r="D69" s="82"/>
      <c r="E69" s="85"/>
      <c r="F69" s="86"/>
      <c r="G69" s="86"/>
    </row>
    <row r="70" spans="1:7" x14ac:dyDescent="0.2">
      <c r="A70" s="84"/>
      <c r="B70" s="82"/>
      <c r="C70" s="82"/>
      <c r="D70" s="82"/>
      <c r="E70" s="85"/>
      <c r="F70" s="86"/>
      <c r="G70" s="86"/>
    </row>
    <row r="71" spans="1:7" x14ac:dyDescent="0.2">
      <c r="A71" s="84"/>
      <c r="B71" s="82"/>
      <c r="C71" s="82"/>
      <c r="D71" s="82"/>
      <c r="E71" s="85"/>
      <c r="F71" s="86"/>
      <c r="G71" s="86"/>
    </row>
    <row r="72" spans="1:7" x14ac:dyDescent="0.2">
      <c r="A72" s="84"/>
      <c r="B72" s="82"/>
      <c r="C72" s="82"/>
      <c r="D72" s="82"/>
      <c r="E72" s="85"/>
      <c r="F72" s="86"/>
      <c r="G72" s="86"/>
    </row>
    <row r="73" spans="1:7" x14ac:dyDescent="0.2">
      <c r="A73" s="84"/>
      <c r="B73" s="82"/>
      <c r="C73" s="82"/>
      <c r="D73" s="82"/>
      <c r="E73" s="85"/>
      <c r="F73" s="86"/>
      <c r="G73" s="86"/>
    </row>
    <row r="74" spans="1:7" x14ac:dyDescent="0.2">
      <c r="A74" s="84"/>
      <c r="B74" s="82"/>
      <c r="C74" s="82"/>
      <c r="D74" s="82"/>
      <c r="E74" s="85"/>
      <c r="F74" s="86"/>
      <c r="G74" s="86"/>
    </row>
    <row r="75" spans="1:7" x14ac:dyDescent="0.2">
      <c r="A75" s="84"/>
      <c r="B75" s="82"/>
      <c r="C75" s="82"/>
      <c r="D75" s="82"/>
      <c r="E75" s="85"/>
      <c r="F75" s="86"/>
      <c r="G75" s="86"/>
    </row>
    <row r="76" spans="1:7" x14ac:dyDescent="0.2">
      <c r="A76" s="84"/>
      <c r="B76" s="82"/>
      <c r="C76" s="82"/>
      <c r="D76" s="82"/>
      <c r="E76" s="85"/>
      <c r="F76" s="86"/>
      <c r="G76" s="86"/>
    </row>
    <row r="77" spans="1:7" x14ac:dyDescent="0.2">
      <c r="A77" s="84"/>
      <c r="B77" s="82"/>
      <c r="C77" s="82"/>
      <c r="D77" s="82"/>
      <c r="E77" s="85"/>
      <c r="F77" s="86"/>
      <c r="G77" s="86"/>
    </row>
    <row r="78" spans="1:7" x14ac:dyDescent="0.2">
      <c r="A78" s="84"/>
      <c r="B78" s="82"/>
      <c r="C78" s="82"/>
      <c r="D78" s="82"/>
      <c r="E78" s="85"/>
      <c r="F78" s="86"/>
      <c r="G78" s="86"/>
    </row>
    <row r="79" spans="1:7" x14ac:dyDescent="0.2">
      <c r="A79" s="84"/>
      <c r="B79" s="82"/>
      <c r="C79" s="82"/>
      <c r="D79" s="82"/>
      <c r="E79" s="85"/>
      <c r="F79" s="86"/>
      <c r="G79" s="86"/>
    </row>
    <row r="80" spans="1:7" x14ac:dyDescent="0.2">
      <c r="A80" s="84"/>
      <c r="B80" s="82"/>
      <c r="C80" s="82"/>
      <c r="D80" s="82"/>
      <c r="E80" s="85"/>
      <c r="F80" s="86"/>
      <c r="G80" s="86"/>
    </row>
    <row r="81" spans="1:7" x14ac:dyDescent="0.2">
      <c r="A81" s="84"/>
      <c r="B81" s="82"/>
      <c r="C81" s="82"/>
      <c r="D81" s="82"/>
      <c r="E81" s="85"/>
      <c r="F81" s="86"/>
      <c r="G81" s="86"/>
    </row>
    <row r="82" spans="1:7" x14ac:dyDescent="0.2">
      <c r="A82" s="84"/>
      <c r="B82" s="82"/>
      <c r="C82" s="82"/>
      <c r="D82" s="82"/>
      <c r="E82" s="85"/>
      <c r="F82" s="86"/>
      <c r="G82" s="86"/>
    </row>
    <row r="83" spans="1:7" x14ac:dyDescent="0.2">
      <c r="A83" s="84"/>
      <c r="B83" s="82"/>
      <c r="C83" s="82"/>
      <c r="D83" s="82"/>
      <c r="E83" s="85"/>
      <c r="F83" s="86"/>
      <c r="G83" s="86"/>
    </row>
    <row r="84" spans="1:7" x14ac:dyDescent="0.2">
      <c r="A84" s="84"/>
      <c r="B84" s="82"/>
      <c r="C84" s="82"/>
      <c r="D84" s="82"/>
      <c r="E84" s="85"/>
      <c r="F84" s="86"/>
      <c r="G84" s="86"/>
    </row>
    <row r="85" spans="1:7" x14ac:dyDescent="0.2">
      <c r="A85" s="84"/>
      <c r="B85" s="82"/>
      <c r="C85" s="82"/>
      <c r="D85" s="82"/>
      <c r="E85" s="85"/>
      <c r="F85" s="86"/>
      <c r="G85" s="86"/>
    </row>
    <row r="86" spans="1:7" x14ac:dyDescent="0.2">
      <c r="A86" s="84"/>
      <c r="B86" s="82"/>
      <c r="C86" s="82"/>
      <c r="D86" s="82"/>
      <c r="E86" s="85"/>
      <c r="F86" s="86"/>
      <c r="G86" s="86"/>
    </row>
    <row r="87" spans="1:7" x14ac:dyDescent="0.2">
      <c r="A87" s="84"/>
      <c r="B87" s="82"/>
      <c r="C87" s="82"/>
      <c r="D87" s="82"/>
      <c r="E87" s="85"/>
      <c r="F87" s="86"/>
      <c r="G87" s="86"/>
    </row>
    <row r="88" spans="1:7" x14ac:dyDescent="0.2">
      <c r="A88" s="84"/>
      <c r="B88" s="82"/>
      <c r="C88" s="82"/>
      <c r="D88" s="82"/>
      <c r="E88" s="85"/>
      <c r="F88" s="86"/>
      <c r="G88" s="86"/>
    </row>
    <row r="89" spans="1:7" x14ac:dyDescent="0.2">
      <c r="A89" s="84"/>
      <c r="B89" s="82"/>
      <c r="C89" s="82"/>
      <c r="D89" s="82"/>
      <c r="E89" s="85"/>
      <c r="F89" s="86"/>
      <c r="G89" s="86"/>
    </row>
    <row r="90" spans="1:7" x14ac:dyDescent="0.2">
      <c r="A90" s="84"/>
      <c r="B90" s="82"/>
      <c r="C90" s="82"/>
      <c r="D90" s="82"/>
      <c r="E90" s="85"/>
      <c r="F90" s="86"/>
      <c r="G90" s="86"/>
    </row>
    <row r="91" spans="1:7" x14ac:dyDescent="0.2">
      <c r="A91" s="84"/>
      <c r="B91" s="82"/>
      <c r="C91" s="82"/>
      <c r="D91" s="82"/>
      <c r="E91" s="85"/>
      <c r="F91" s="86"/>
      <c r="G91" s="86"/>
    </row>
    <row r="92" spans="1:7" x14ac:dyDescent="0.2">
      <c r="A92" s="84"/>
      <c r="B92" s="82"/>
      <c r="C92" s="82"/>
      <c r="D92" s="82"/>
      <c r="E92" s="85"/>
      <c r="F92" s="86"/>
      <c r="G92" s="86"/>
    </row>
    <row r="93" spans="1:7" x14ac:dyDescent="0.2">
      <c r="A93" s="84"/>
      <c r="B93" s="82"/>
      <c r="C93" s="82"/>
      <c r="D93" s="82"/>
      <c r="E93" s="85"/>
      <c r="F93" s="86"/>
      <c r="G93" s="86"/>
    </row>
    <row r="94" spans="1:7" x14ac:dyDescent="0.2">
      <c r="A94" s="84"/>
      <c r="B94" s="82"/>
      <c r="C94" s="82"/>
      <c r="D94" s="82"/>
      <c r="E94" s="85"/>
      <c r="F94" s="86"/>
      <c r="G94" s="86"/>
    </row>
    <row r="95" spans="1:7" x14ac:dyDescent="0.2">
      <c r="A95" s="84"/>
      <c r="B95" s="82"/>
      <c r="C95" s="82"/>
      <c r="D95" s="82"/>
      <c r="E95" s="85"/>
      <c r="F95" s="86"/>
      <c r="G95" s="86"/>
    </row>
    <row r="96" spans="1:7" x14ac:dyDescent="0.2">
      <c r="A96" s="84"/>
      <c r="B96" s="82"/>
      <c r="C96" s="82"/>
      <c r="D96" s="82"/>
      <c r="E96" s="85"/>
      <c r="F96" s="86"/>
      <c r="G96" s="86"/>
    </row>
    <row r="97" spans="1:7" x14ac:dyDescent="0.2">
      <c r="A97" s="84"/>
      <c r="B97" s="82"/>
      <c r="C97" s="82"/>
      <c r="D97" s="82"/>
      <c r="E97" s="85"/>
      <c r="F97" s="86"/>
      <c r="G97" s="86"/>
    </row>
    <row r="98" spans="1:7" x14ac:dyDescent="0.2">
      <c r="A98" s="84"/>
      <c r="B98" s="82"/>
      <c r="C98" s="82"/>
      <c r="D98" s="82"/>
      <c r="E98" s="85"/>
      <c r="F98" s="86"/>
      <c r="G98" s="86"/>
    </row>
    <row r="99" spans="1:7" x14ac:dyDescent="0.2">
      <c r="A99" s="84"/>
      <c r="B99" s="82"/>
      <c r="C99" s="82"/>
      <c r="D99" s="82"/>
      <c r="E99" s="85"/>
      <c r="F99" s="86"/>
      <c r="G99" s="86"/>
    </row>
    <row r="100" spans="1:7" x14ac:dyDescent="0.2">
      <c r="A100" s="84"/>
      <c r="B100" s="82"/>
      <c r="C100" s="82"/>
      <c r="D100" s="82"/>
      <c r="E100" s="85"/>
      <c r="F100" s="86"/>
      <c r="G100" s="86"/>
    </row>
    <row r="101" spans="1:7" x14ac:dyDescent="0.2">
      <c r="A101" s="84"/>
      <c r="B101" s="82"/>
      <c r="C101" s="82"/>
      <c r="D101" s="82"/>
      <c r="E101" s="85"/>
      <c r="F101" s="86"/>
      <c r="G101" s="86"/>
    </row>
    <row r="102" spans="1:7" x14ac:dyDescent="0.2">
      <c r="A102" s="84"/>
      <c r="B102" s="82"/>
      <c r="C102" s="82"/>
      <c r="D102" s="82"/>
      <c r="E102" s="85"/>
      <c r="F102" s="86"/>
      <c r="G102" s="86"/>
    </row>
    <row r="103" spans="1:7" x14ac:dyDescent="0.2">
      <c r="A103" s="84"/>
      <c r="B103" s="82"/>
      <c r="C103" s="82"/>
      <c r="D103" s="82"/>
      <c r="E103" s="85"/>
      <c r="F103" s="86"/>
      <c r="G103" s="86"/>
    </row>
    <row r="104" spans="1:7" x14ac:dyDescent="0.2">
      <c r="A104" s="84"/>
      <c r="B104" s="82"/>
      <c r="C104" s="82"/>
      <c r="D104" s="82"/>
      <c r="E104" s="85"/>
      <c r="F104" s="86"/>
      <c r="G104" s="86"/>
    </row>
    <row r="105" spans="1:7" x14ac:dyDescent="0.2">
      <c r="A105" s="84"/>
      <c r="B105" s="82"/>
      <c r="C105" s="82"/>
      <c r="D105" s="82"/>
      <c r="E105" s="85"/>
      <c r="F105" s="86"/>
      <c r="G105" s="86"/>
    </row>
    <row r="106" spans="1:7" x14ac:dyDescent="0.2">
      <c r="A106" s="84"/>
      <c r="B106" s="82"/>
      <c r="C106" s="82"/>
      <c r="D106" s="82"/>
      <c r="E106" s="85"/>
      <c r="F106" s="86"/>
      <c r="G106" s="86"/>
    </row>
    <row r="107" spans="1:7" x14ac:dyDescent="0.2">
      <c r="A107" s="84"/>
      <c r="B107" s="82"/>
      <c r="C107" s="82"/>
      <c r="D107" s="82"/>
      <c r="E107" s="85"/>
      <c r="F107" s="86"/>
      <c r="G107" s="86"/>
    </row>
    <row r="108" spans="1:7" x14ac:dyDescent="0.2">
      <c r="A108" s="84"/>
      <c r="B108" s="82"/>
      <c r="C108" s="82"/>
      <c r="D108" s="82"/>
      <c r="E108" s="85"/>
      <c r="F108" s="86"/>
      <c r="G108" s="86"/>
    </row>
    <row r="109" spans="1:7" x14ac:dyDescent="0.2">
      <c r="A109" s="84"/>
      <c r="B109" s="82"/>
      <c r="C109" s="82"/>
      <c r="D109" s="82"/>
      <c r="E109" s="85"/>
      <c r="F109" s="86"/>
      <c r="G109" s="86"/>
    </row>
    <row r="110" spans="1:7" x14ac:dyDescent="0.2">
      <c r="A110" s="84"/>
      <c r="B110" s="82"/>
      <c r="C110" s="82"/>
      <c r="D110" s="82"/>
      <c r="E110" s="85"/>
      <c r="F110" s="86"/>
      <c r="G110" s="86"/>
    </row>
    <row r="111" spans="1:7" x14ac:dyDescent="0.2">
      <c r="A111" s="84"/>
      <c r="B111" s="82"/>
      <c r="C111" s="82"/>
      <c r="D111" s="82"/>
      <c r="E111" s="85"/>
      <c r="F111" s="86"/>
      <c r="G111" s="86"/>
    </row>
    <row r="112" spans="1:7" x14ac:dyDescent="0.2">
      <c r="A112" s="84"/>
      <c r="B112" s="82"/>
      <c r="C112" s="82"/>
      <c r="D112" s="82"/>
      <c r="E112" s="85"/>
      <c r="F112" s="86"/>
      <c r="G112" s="86"/>
    </row>
    <row r="113" spans="1:7" x14ac:dyDescent="0.2">
      <c r="A113" s="84"/>
      <c r="B113" s="82"/>
      <c r="C113" s="82"/>
      <c r="D113" s="82"/>
      <c r="E113" s="85"/>
      <c r="F113" s="86"/>
      <c r="G113" s="86"/>
    </row>
    <row r="114" spans="1:7" x14ac:dyDescent="0.2">
      <c r="A114" s="84"/>
      <c r="B114" s="82"/>
      <c r="C114" s="82"/>
      <c r="D114" s="82"/>
      <c r="E114" s="85"/>
      <c r="F114" s="86"/>
      <c r="G114" s="86"/>
    </row>
    <row r="115" spans="1:7" x14ac:dyDescent="0.2">
      <c r="A115" s="84"/>
      <c r="B115" s="82"/>
      <c r="C115" s="82"/>
      <c r="D115" s="82"/>
      <c r="E115" s="85"/>
      <c r="F115" s="86"/>
      <c r="G115" s="86"/>
    </row>
    <row r="116" spans="1:7" x14ac:dyDescent="0.2">
      <c r="A116" s="84"/>
      <c r="B116" s="82"/>
      <c r="C116" s="82"/>
      <c r="D116" s="82"/>
      <c r="E116" s="85"/>
      <c r="F116" s="86"/>
      <c r="G116" s="86"/>
    </row>
    <row r="117" spans="1:7" x14ac:dyDescent="0.2">
      <c r="A117" s="84"/>
      <c r="B117" s="82"/>
      <c r="C117" s="82"/>
      <c r="D117" s="82"/>
      <c r="E117" s="85"/>
      <c r="F117" s="86"/>
      <c r="G117" s="86"/>
    </row>
    <row r="118" spans="1:7" x14ac:dyDescent="0.2">
      <c r="A118" s="84"/>
      <c r="B118" s="82"/>
      <c r="C118" s="82"/>
      <c r="D118" s="82"/>
      <c r="E118" s="85"/>
      <c r="F118" s="86"/>
      <c r="G118" s="86"/>
    </row>
    <row r="119" spans="1:7" x14ac:dyDescent="0.2">
      <c r="A119" s="84"/>
      <c r="B119" s="82"/>
      <c r="C119" s="82"/>
      <c r="D119" s="82"/>
      <c r="E119" s="85"/>
      <c r="F119" s="86"/>
      <c r="G119" s="86"/>
    </row>
    <row r="120" spans="1:7" x14ac:dyDescent="0.2">
      <c r="A120" s="84"/>
      <c r="B120" s="82"/>
      <c r="C120" s="82"/>
      <c r="D120" s="82"/>
      <c r="E120" s="85"/>
      <c r="F120" s="86"/>
      <c r="G120" s="86"/>
    </row>
    <row r="121" spans="1:7" x14ac:dyDescent="0.2">
      <c r="A121" s="84"/>
      <c r="B121" s="82"/>
      <c r="C121" s="82"/>
      <c r="D121" s="82"/>
      <c r="E121" s="85"/>
      <c r="F121" s="86"/>
      <c r="G121" s="86"/>
    </row>
    <row r="122" spans="1:7" x14ac:dyDescent="0.2">
      <c r="A122" s="84"/>
      <c r="B122" s="82"/>
      <c r="C122" s="82"/>
      <c r="D122" s="82"/>
      <c r="E122" s="85"/>
      <c r="F122" s="86"/>
      <c r="G122" s="86"/>
    </row>
    <row r="123" spans="1:7" x14ac:dyDescent="0.2">
      <c r="A123" s="84"/>
      <c r="B123" s="82"/>
      <c r="C123" s="82"/>
      <c r="D123" s="82"/>
      <c r="E123" s="85"/>
      <c r="F123" s="86"/>
      <c r="G123" s="86"/>
    </row>
    <row r="124" spans="1:7" x14ac:dyDescent="0.2">
      <c r="A124" s="84"/>
      <c r="B124" s="82"/>
      <c r="C124" s="82"/>
      <c r="D124" s="82"/>
      <c r="E124" s="85"/>
      <c r="F124" s="86"/>
      <c r="G124" s="86"/>
    </row>
    <row r="125" spans="1:7" x14ac:dyDescent="0.2">
      <c r="A125" s="84"/>
      <c r="B125" s="82"/>
      <c r="C125" s="82"/>
      <c r="D125" s="82"/>
      <c r="E125" s="85"/>
      <c r="F125" s="86"/>
      <c r="G125" s="86"/>
    </row>
    <row r="126" spans="1:7" x14ac:dyDescent="0.2">
      <c r="A126" s="84"/>
      <c r="B126" s="82"/>
      <c r="C126" s="82"/>
      <c r="D126" s="82"/>
      <c r="E126" s="85"/>
      <c r="F126" s="86"/>
      <c r="G126" s="86"/>
    </row>
    <row r="127" spans="1:7" x14ac:dyDescent="0.2">
      <c r="A127" s="84"/>
      <c r="B127" s="82"/>
      <c r="C127" s="82"/>
      <c r="D127" s="82"/>
      <c r="E127" s="85"/>
      <c r="F127" s="86"/>
      <c r="G127" s="86"/>
    </row>
    <row r="128" spans="1:7" x14ac:dyDescent="0.2">
      <c r="A128" s="84"/>
      <c r="B128" s="82"/>
      <c r="C128" s="82"/>
      <c r="D128" s="82"/>
      <c r="E128" s="85"/>
      <c r="F128" s="86"/>
      <c r="G128" s="86"/>
    </row>
    <row r="129" spans="1:7" x14ac:dyDescent="0.2">
      <c r="A129" s="84"/>
      <c r="B129" s="82"/>
      <c r="C129" s="82"/>
      <c r="D129" s="82"/>
      <c r="E129" s="85"/>
      <c r="F129" s="86"/>
      <c r="G129" s="86"/>
    </row>
    <row r="130" spans="1:7" x14ac:dyDescent="0.2">
      <c r="A130" s="84"/>
      <c r="B130" s="82"/>
      <c r="C130" s="82"/>
      <c r="D130" s="82"/>
      <c r="E130" s="84"/>
    </row>
    <row r="131" spans="1:7" x14ac:dyDescent="0.2">
      <c r="A131" s="84"/>
      <c r="B131" s="82"/>
      <c r="C131" s="82"/>
      <c r="D131" s="82"/>
      <c r="E131" s="85"/>
      <c r="F131" s="86"/>
      <c r="G131" s="86"/>
    </row>
    <row r="132" spans="1:7" x14ac:dyDescent="0.2">
      <c r="A132" s="84"/>
      <c r="B132" s="82"/>
      <c r="C132" s="82"/>
      <c r="D132" s="82"/>
      <c r="E132" s="85"/>
      <c r="F132" s="86"/>
      <c r="G132" s="86"/>
    </row>
    <row r="133" spans="1:7" x14ac:dyDescent="0.2">
      <c r="A133" s="84"/>
      <c r="B133" s="82"/>
      <c r="C133" s="82"/>
      <c r="D133" s="82"/>
      <c r="E133" s="85"/>
      <c r="F133" s="86"/>
      <c r="G133" s="86"/>
    </row>
    <row r="134" spans="1:7" x14ac:dyDescent="0.2">
      <c r="A134" s="84"/>
      <c r="B134" s="82"/>
      <c r="C134" s="82"/>
      <c r="D134" s="82"/>
      <c r="E134" s="85"/>
      <c r="F134" s="86"/>
      <c r="G134" s="86"/>
    </row>
    <row r="135" spans="1:7" x14ac:dyDescent="0.2">
      <c r="A135" s="84"/>
      <c r="B135" s="82"/>
      <c r="C135" s="82"/>
      <c r="D135" s="82"/>
      <c r="E135" s="85"/>
      <c r="F135" s="86"/>
      <c r="G135" s="86"/>
    </row>
    <row r="136" spans="1:7" x14ac:dyDescent="0.2">
      <c r="A136" s="84"/>
      <c r="B136" s="82"/>
      <c r="C136" s="82"/>
      <c r="D136" s="82"/>
      <c r="E136" s="85"/>
      <c r="F136" s="86"/>
      <c r="G136" s="86"/>
    </row>
    <row r="137" spans="1:7" x14ac:dyDescent="0.2">
      <c r="A137" s="84"/>
      <c r="B137" s="82"/>
      <c r="C137" s="82"/>
      <c r="D137" s="82"/>
      <c r="E137" s="84"/>
    </row>
    <row r="138" spans="1:7" x14ac:dyDescent="0.2">
      <c r="A138" s="84"/>
      <c r="B138" s="82"/>
      <c r="C138" s="82"/>
      <c r="D138" s="82"/>
      <c r="E138" s="84"/>
    </row>
    <row r="139" spans="1:7" x14ac:dyDescent="0.2">
      <c r="A139" s="84"/>
      <c r="B139" s="82"/>
      <c r="C139" s="82"/>
      <c r="D139" s="82"/>
      <c r="E139" s="84"/>
    </row>
    <row r="140" spans="1:7" x14ac:dyDescent="0.2">
      <c r="A140" s="84"/>
      <c r="B140" s="82"/>
      <c r="C140" s="82"/>
      <c r="D140" s="82"/>
      <c r="E140" s="84"/>
    </row>
    <row r="141" spans="1:7" x14ac:dyDescent="0.2">
      <c r="A141" s="84"/>
      <c r="B141" s="82"/>
      <c r="C141" s="82"/>
      <c r="D141" s="82"/>
      <c r="E141" s="84"/>
    </row>
    <row r="142" spans="1:7" x14ac:dyDescent="0.2">
      <c r="A142" s="84"/>
      <c r="B142" s="82"/>
      <c r="C142" s="82"/>
      <c r="D142" s="82"/>
      <c r="E142" s="84"/>
    </row>
    <row r="143" spans="1:7" x14ac:dyDescent="0.2">
      <c r="A143" s="84"/>
      <c r="B143" s="82"/>
      <c r="C143" s="82"/>
      <c r="D143" s="82"/>
      <c r="E143" s="84"/>
    </row>
    <row r="144" spans="1:7" x14ac:dyDescent="0.2">
      <c r="A144" s="84"/>
      <c r="B144" s="82"/>
      <c r="C144" s="82"/>
      <c r="D144" s="82"/>
      <c r="E144" s="84"/>
    </row>
    <row r="145" spans="1:5" x14ac:dyDescent="0.2">
      <c r="A145" s="84"/>
      <c r="B145" s="82"/>
      <c r="C145" s="82"/>
      <c r="D145" s="82"/>
      <c r="E145" s="84"/>
    </row>
    <row r="146" spans="1:5" x14ac:dyDescent="0.2">
      <c r="A146" s="84"/>
      <c r="B146" s="82"/>
      <c r="C146" s="82"/>
      <c r="D146" s="82"/>
      <c r="E146" s="84"/>
    </row>
    <row r="147" spans="1:5" x14ac:dyDescent="0.2">
      <c r="A147" s="84"/>
      <c r="B147" s="82"/>
      <c r="C147" s="82"/>
      <c r="D147" s="82"/>
      <c r="E147" s="84"/>
    </row>
    <row r="148" spans="1:5" x14ac:dyDescent="0.2">
      <c r="A148" s="84"/>
      <c r="B148" s="82"/>
      <c r="C148" s="82"/>
      <c r="D148" s="82"/>
      <c r="E148" s="84"/>
    </row>
    <row r="149" spans="1:5" x14ac:dyDescent="0.2">
      <c r="A149" s="84"/>
      <c r="B149" s="84"/>
      <c r="C149" s="84"/>
      <c r="D149" s="84"/>
      <c r="E149" s="84"/>
    </row>
    <row r="150" spans="1:5" x14ac:dyDescent="0.2">
      <c r="A150" s="84"/>
      <c r="B150" s="84"/>
      <c r="C150" s="84"/>
      <c r="D150" s="84"/>
      <c r="E150" s="84"/>
    </row>
    <row r="151" spans="1:5" x14ac:dyDescent="0.2">
      <c r="A151" s="84"/>
      <c r="B151" s="84"/>
      <c r="C151" s="84"/>
      <c r="D151" s="84"/>
      <c r="E151" s="84"/>
    </row>
    <row r="152" spans="1:5" x14ac:dyDescent="0.2">
      <c r="A152" s="84"/>
      <c r="B152" s="84"/>
      <c r="C152" s="84"/>
      <c r="D152" s="84"/>
      <c r="E152" s="84"/>
    </row>
    <row r="153" spans="1:5" x14ac:dyDescent="0.2">
      <c r="A153" s="84"/>
      <c r="B153" s="84"/>
      <c r="C153" s="84"/>
      <c r="D153" s="84"/>
      <c r="E153" s="84"/>
    </row>
  </sheetData>
  <sheetProtection algorithmName="SHA-512" hashValue="gpgUDVkIQts5SvFBR0RREBY1ZexQTZCF4PiBDKyb8sLCC+TPZ1h8Z9B+Kbz6NH6lzMg9NM/+hOEFgDU+66xgvQ==" saltValue="pX9z4IvQ91Mn3wsqiZz6Vw==" spinCount="100000" sheet="1" objects="1" scenarios="1"/>
  <mergeCells count="7">
    <mergeCell ref="C7:D7"/>
    <mergeCell ref="C8:D8"/>
    <mergeCell ref="B2:G2"/>
    <mergeCell ref="C3:D3"/>
    <mergeCell ref="C4:D4"/>
    <mergeCell ref="C5:D5"/>
    <mergeCell ref="C6:D6"/>
  </mergeCells>
  <phoneticPr fontId="0" type="noConversion"/>
  <conditionalFormatting sqref="E19:F19 E21:F21 E23:F23 E25:F25 E35:F47">
    <cfRule type="cellIs" dxfId="12" priority="10" stopIfTrue="1" operator="equal">
      <formula>5</formula>
    </cfRule>
    <cfRule type="cellIs" dxfId="11" priority="11" stopIfTrue="1" operator="between">
      <formula>4</formula>
      <formula>1</formula>
    </cfRule>
    <cfRule type="cellIs" dxfId="10" priority="12" stopIfTrue="1" operator="equal">
      <formula>1</formula>
    </cfRule>
  </conditionalFormatting>
  <conditionalFormatting sqref="D36:D148 D11:D34">
    <cfRule type="cellIs" dxfId="9" priority="13" stopIfTrue="1" operator="equal">
      <formula>4</formula>
    </cfRule>
    <cfRule type="cellIs" dxfId="8" priority="14" stopIfTrue="1" operator="equal">
      <formula>2</formula>
    </cfRule>
    <cfRule type="cellIs" dxfId="7" priority="15" stopIfTrue="1" operator="equal">
      <formula>1</formula>
    </cfRule>
  </conditionalFormatting>
  <conditionalFormatting sqref="D11:D34">
    <cfRule type="cellIs" dxfId="6" priority="9" operator="equal">
      <formula>3</formula>
    </cfRule>
  </conditionalFormatting>
  <conditionalFormatting sqref="E27:F27 E29:F29">
    <cfRule type="cellIs" dxfId="5" priority="6" stopIfTrue="1" operator="equal">
      <formula>5</formula>
    </cfRule>
    <cfRule type="cellIs" dxfId="4" priority="7" stopIfTrue="1" operator="between">
      <formula>4</formula>
      <formula>1</formula>
    </cfRule>
    <cfRule type="cellIs" dxfId="3" priority="8" stopIfTrue="1" operator="equal">
      <formula>1</formula>
    </cfRule>
  </conditionalFormatting>
  <conditionalFormatting sqref="E31:F31 E33:F33">
    <cfRule type="cellIs" dxfId="2" priority="3" stopIfTrue="1" operator="equal">
      <formula>5</formula>
    </cfRule>
    <cfRule type="cellIs" dxfId="1" priority="4" stopIfTrue="1" operator="between">
      <formula>4</formula>
      <formula>1</formula>
    </cfRule>
    <cfRule type="cellIs" dxfId="0" priority="5" stopIfTrue="1" operator="equal">
      <formula>1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970"/>
  <sheetViews>
    <sheetView zoomScale="85" zoomScaleNormal="85" workbookViewId="0">
      <selection activeCell="H50" sqref="H50"/>
    </sheetView>
  </sheetViews>
  <sheetFormatPr defaultColWidth="8.85546875" defaultRowHeight="12.75" x14ac:dyDescent="0.2"/>
  <cols>
    <col min="1" max="3" width="8.85546875" style="3"/>
    <col min="4" max="4" width="9.140625" style="3" customWidth="1"/>
    <col min="9" max="9" width="8.85546875" customWidth="1"/>
  </cols>
  <sheetData>
    <row r="1" spans="1:10" s="4" customFormat="1" ht="21" customHeight="1" x14ac:dyDescent="0.2">
      <c r="A1" s="45" t="s">
        <v>0</v>
      </c>
      <c r="B1" s="45" t="s">
        <v>15</v>
      </c>
      <c r="C1" s="46" t="s">
        <v>14</v>
      </c>
      <c r="D1" s="47" t="s">
        <v>13</v>
      </c>
      <c r="F1" s="8"/>
      <c r="G1" s="8"/>
      <c r="H1" s="8"/>
      <c r="I1" s="8"/>
      <c r="J1" s="8"/>
    </row>
    <row r="2" spans="1:10" x14ac:dyDescent="0.2">
      <c r="A2"/>
      <c r="B2"/>
      <c r="C2"/>
      <c r="D2"/>
      <c r="F2" s="7"/>
      <c r="G2" s="7"/>
      <c r="H2" s="7"/>
      <c r="I2" s="7"/>
      <c r="J2" s="7"/>
    </row>
    <row r="3" spans="1:10" x14ac:dyDescent="0.2">
      <c r="A3"/>
      <c r="B3"/>
      <c r="C3"/>
      <c r="D3"/>
      <c r="F3" s="7"/>
      <c r="G3" s="7"/>
      <c r="H3" s="7"/>
      <c r="I3" s="7"/>
      <c r="J3" s="7"/>
    </row>
    <row r="4" spans="1:10" x14ac:dyDescent="0.2">
      <c r="A4"/>
      <c r="B4"/>
      <c r="C4"/>
      <c r="D4"/>
      <c r="F4" s="7"/>
      <c r="G4" s="7"/>
      <c r="H4" s="7"/>
      <c r="I4" s="7"/>
      <c r="J4" s="7"/>
    </row>
    <row r="5" spans="1:10" x14ac:dyDescent="0.2">
      <c r="A5"/>
      <c r="B5"/>
      <c r="C5"/>
      <c r="D5"/>
      <c r="F5" s="7"/>
      <c r="G5" s="7"/>
      <c r="H5" s="7"/>
      <c r="I5" s="7"/>
      <c r="J5" s="7"/>
    </row>
    <row r="6" spans="1:10" x14ac:dyDescent="0.2">
      <c r="A6"/>
      <c r="B6"/>
      <c r="C6"/>
      <c r="D6"/>
      <c r="F6" s="7"/>
      <c r="G6" s="7"/>
      <c r="H6" s="7"/>
      <c r="I6" s="7"/>
      <c r="J6" s="7"/>
    </row>
    <row r="7" spans="1:10" x14ac:dyDescent="0.2">
      <c r="A7"/>
      <c r="B7"/>
      <c r="C7"/>
      <c r="D7"/>
      <c r="F7" s="7"/>
      <c r="G7" s="7"/>
      <c r="H7" s="7"/>
      <c r="I7" s="7"/>
      <c r="J7" s="7"/>
    </row>
    <row r="8" spans="1:10" x14ac:dyDescent="0.2">
      <c r="A8"/>
      <c r="B8"/>
      <c r="C8"/>
      <c r="D8"/>
      <c r="F8" s="7"/>
      <c r="G8" s="7"/>
      <c r="H8" s="7"/>
      <c r="I8" s="7"/>
      <c r="J8" s="7"/>
    </row>
    <row r="9" spans="1:10" x14ac:dyDescent="0.2">
      <c r="A9"/>
      <c r="B9"/>
      <c r="C9"/>
      <c r="D9"/>
      <c r="F9" s="7"/>
      <c r="G9" s="7"/>
      <c r="H9" s="7"/>
      <c r="I9" s="7"/>
      <c r="J9" s="7"/>
    </row>
    <row r="10" spans="1:10" x14ac:dyDescent="0.2">
      <c r="A10"/>
      <c r="B10"/>
      <c r="C10"/>
      <c r="D10"/>
      <c r="I10" s="7"/>
      <c r="J10" s="7"/>
    </row>
    <row r="11" spans="1:10" x14ac:dyDescent="0.2">
      <c r="A11"/>
      <c r="B11"/>
      <c r="C11"/>
      <c r="D11"/>
    </row>
    <row r="12" spans="1:10" x14ac:dyDescent="0.2">
      <c r="A12"/>
      <c r="B12"/>
      <c r="C12"/>
      <c r="D12"/>
    </row>
    <row r="13" spans="1:10" x14ac:dyDescent="0.2">
      <c r="A13"/>
      <c r="B13"/>
      <c r="C13"/>
      <c r="D13"/>
    </row>
    <row r="14" spans="1:10" x14ac:dyDescent="0.2">
      <c r="A14"/>
      <c r="B14"/>
      <c r="C14"/>
      <c r="D14"/>
    </row>
    <row r="15" spans="1:10" x14ac:dyDescent="0.2">
      <c r="A15"/>
      <c r="B15"/>
      <c r="C15"/>
      <c r="D15"/>
    </row>
    <row r="16" spans="1:10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A184"/>
      <c r="B184"/>
      <c r="C184"/>
      <c r="D184"/>
    </row>
    <row r="185" spans="1:4" x14ac:dyDescent="0.2">
      <c r="A185"/>
      <c r="B185"/>
      <c r="C185"/>
      <c r="D185"/>
    </row>
    <row r="186" spans="1:4" x14ac:dyDescent="0.2">
      <c r="A186"/>
      <c r="B186"/>
      <c r="C186"/>
      <c r="D186"/>
    </row>
    <row r="187" spans="1:4" x14ac:dyDescent="0.2">
      <c r="A187"/>
      <c r="B187"/>
      <c r="C187"/>
      <c r="D187"/>
    </row>
    <row r="188" spans="1:4" x14ac:dyDescent="0.2">
      <c r="A188"/>
      <c r="B188"/>
      <c r="C188"/>
      <c r="D188"/>
    </row>
    <row r="189" spans="1:4" x14ac:dyDescent="0.2">
      <c r="A189"/>
      <c r="B189"/>
      <c r="C189"/>
      <c r="D189"/>
    </row>
    <row r="190" spans="1:4" x14ac:dyDescent="0.2">
      <c r="A190"/>
      <c r="B190"/>
      <c r="C190"/>
      <c r="D190"/>
    </row>
    <row r="191" spans="1:4" x14ac:dyDescent="0.2">
      <c r="A191"/>
      <c r="B191"/>
      <c r="C191"/>
      <c r="D191"/>
    </row>
    <row r="192" spans="1:4" x14ac:dyDescent="0.2">
      <c r="A192"/>
      <c r="B192"/>
      <c r="C192"/>
      <c r="D192"/>
    </row>
    <row r="193" spans="1:4" x14ac:dyDescent="0.2">
      <c r="A193"/>
      <c r="B193"/>
      <c r="C193"/>
      <c r="D193"/>
    </row>
    <row r="194" spans="1:4" x14ac:dyDescent="0.2">
      <c r="A194"/>
      <c r="B194"/>
      <c r="C194"/>
      <c r="D194"/>
    </row>
    <row r="195" spans="1:4" x14ac:dyDescent="0.2">
      <c r="A195"/>
      <c r="B195"/>
      <c r="C195"/>
      <c r="D195"/>
    </row>
    <row r="196" spans="1:4" x14ac:dyDescent="0.2">
      <c r="A196"/>
      <c r="B196"/>
      <c r="C196"/>
      <c r="D196"/>
    </row>
    <row r="197" spans="1:4" x14ac:dyDescent="0.2">
      <c r="A197"/>
      <c r="B197"/>
      <c r="C197"/>
      <c r="D197"/>
    </row>
    <row r="198" spans="1:4" x14ac:dyDescent="0.2">
      <c r="A198"/>
      <c r="B198"/>
      <c r="C198"/>
      <c r="D198"/>
    </row>
    <row r="199" spans="1:4" x14ac:dyDescent="0.2">
      <c r="A199"/>
      <c r="B199"/>
      <c r="C199"/>
      <c r="D199"/>
    </row>
    <row r="200" spans="1:4" x14ac:dyDescent="0.2">
      <c r="A200"/>
      <c r="B200"/>
      <c r="C200"/>
      <c r="D200"/>
    </row>
    <row r="201" spans="1:4" x14ac:dyDescent="0.2">
      <c r="A201"/>
      <c r="B201"/>
      <c r="C201"/>
      <c r="D201"/>
    </row>
    <row r="202" spans="1:4" x14ac:dyDescent="0.2">
      <c r="A202"/>
      <c r="B202"/>
      <c r="C202"/>
      <c r="D202"/>
    </row>
    <row r="203" spans="1:4" x14ac:dyDescent="0.2">
      <c r="A203"/>
      <c r="B203"/>
      <c r="C203"/>
      <c r="D203"/>
    </row>
    <row r="204" spans="1:4" x14ac:dyDescent="0.2">
      <c r="A204"/>
      <c r="B204"/>
      <c r="C204"/>
      <c r="D204"/>
    </row>
    <row r="205" spans="1:4" x14ac:dyDescent="0.2">
      <c r="A205"/>
      <c r="B205"/>
      <c r="C205"/>
      <c r="D205"/>
    </row>
    <row r="206" spans="1:4" x14ac:dyDescent="0.2">
      <c r="A206"/>
      <c r="B206"/>
      <c r="C206"/>
      <c r="D206"/>
    </row>
    <row r="207" spans="1:4" x14ac:dyDescent="0.2">
      <c r="A207"/>
      <c r="B207"/>
      <c r="C207"/>
      <c r="D207"/>
    </row>
    <row r="208" spans="1:4" x14ac:dyDescent="0.2">
      <c r="A208"/>
      <c r="B208"/>
      <c r="C208"/>
      <c r="D208"/>
    </row>
    <row r="209" spans="1:4" x14ac:dyDescent="0.2">
      <c r="A209"/>
      <c r="B209"/>
      <c r="C209"/>
      <c r="D209"/>
    </row>
    <row r="210" spans="1:4" x14ac:dyDescent="0.2">
      <c r="A210"/>
      <c r="B210"/>
      <c r="C210"/>
      <c r="D210"/>
    </row>
    <row r="211" spans="1:4" x14ac:dyDescent="0.2">
      <c r="A211"/>
      <c r="B211"/>
      <c r="C211"/>
      <c r="D211"/>
    </row>
    <row r="212" spans="1:4" x14ac:dyDescent="0.2">
      <c r="A212"/>
      <c r="B212"/>
      <c r="C212"/>
      <c r="D212"/>
    </row>
    <row r="213" spans="1:4" x14ac:dyDescent="0.2">
      <c r="A213"/>
      <c r="B213"/>
      <c r="C213"/>
      <c r="D213"/>
    </row>
    <row r="214" spans="1:4" x14ac:dyDescent="0.2">
      <c r="A214"/>
      <c r="B214"/>
      <c r="C214"/>
      <c r="D214"/>
    </row>
    <row r="215" spans="1:4" x14ac:dyDescent="0.2">
      <c r="A215"/>
      <c r="B215"/>
      <c r="C215"/>
      <c r="D215"/>
    </row>
    <row r="216" spans="1:4" x14ac:dyDescent="0.2">
      <c r="A216"/>
      <c r="B216"/>
      <c r="C216"/>
      <c r="D216"/>
    </row>
    <row r="217" spans="1:4" x14ac:dyDescent="0.2">
      <c r="A217"/>
      <c r="B217"/>
      <c r="C217"/>
      <c r="D217"/>
    </row>
    <row r="218" spans="1:4" x14ac:dyDescent="0.2">
      <c r="A218"/>
      <c r="B218"/>
      <c r="C218"/>
      <c r="D218"/>
    </row>
    <row r="219" spans="1:4" x14ac:dyDescent="0.2">
      <c r="A219"/>
      <c r="B219"/>
      <c r="C219"/>
      <c r="D219"/>
    </row>
    <row r="220" spans="1:4" x14ac:dyDescent="0.2">
      <c r="A220"/>
      <c r="B220"/>
      <c r="C220"/>
      <c r="D220"/>
    </row>
    <row r="221" spans="1:4" x14ac:dyDescent="0.2">
      <c r="A221"/>
      <c r="B221"/>
      <c r="C221"/>
      <c r="D221"/>
    </row>
    <row r="222" spans="1:4" x14ac:dyDescent="0.2">
      <c r="A222"/>
      <c r="B222"/>
      <c r="C222"/>
      <c r="D222"/>
    </row>
    <row r="223" spans="1:4" x14ac:dyDescent="0.2">
      <c r="A223"/>
      <c r="B223"/>
      <c r="C223"/>
      <c r="D223"/>
    </row>
    <row r="224" spans="1:4" x14ac:dyDescent="0.2">
      <c r="A224"/>
      <c r="B224"/>
      <c r="C224"/>
      <c r="D224"/>
    </row>
    <row r="225" spans="1:4" x14ac:dyDescent="0.2">
      <c r="A225"/>
      <c r="B225"/>
      <c r="C225"/>
      <c r="D225"/>
    </row>
    <row r="226" spans="1:4" x14ac:dyDescent="0.2">
      <c r="A226"/>
      <c r="B226"/>
      <c r="C226"/>
      <c r="D226"/>
    </row>
    <row r="227" spans="1:4" x14ac:dyDescent="0.2">
      <c r="A227"/>
      <c r="B227"/>
      <c r="C227"/>
      <c r="D227"/>
    </row>
    <row r="228" spans="1:4" x14ac:dyDescent="0.2">
      <c r="A228"/>
      <c r="B228"/>
      <c r="C228"/>
      <c r="D228"/>
    </row>
    <row r="229" spans="1:4" x14ac:dyDescent="0.2">
      <c r="A229"/>
      <c r="B229"/>
      <c r="C229"/>
      <c r="D229"/>
    </row>
    <row r="230" spans="1:4" x14ac:dyDescent="0.2">
      <c r="A230"/>
      <c r="B230"/>
      <c r="C230"/>
      <c r="D230"/>
    </row>
    <row r="231" spans="1:4" x14ac:dyDescent="0.2">
      <c r="A231"/>
      <c r="B231"/>
      <c r="C231"/>
      <c r="D231"/>
    </row>
    <row r="232" spans="1:4" x14ac:dyDescent="0.2">
      <c r="A232"/>
      <c r="B232"/>
      <c r="C232"/>
      <c r="D232"/>
    </row>
    <row r="233" spans="1:4" x14ac:dyDescent="0.2">
      <c r="A233"/>
      <c r="B233"/>
      <c r="C233"/>
      <c r="D233"/>
    </row>
    <row r="234" spans="1:4" x14ac:dyDescent="0.2">
      <c r="A234"/>
      <c r="B234"/>
      <c r="C234"/>
      <c r="D234"/>
    </row>
    <row r="235" spans="1:4" x14ac:dyDescent="0.2">
      <c r="A235"/>
      <c r="B235"/>
      <c r="C235"/>
      <c r="D235"/>
    </row>
    <row r="236" spans="1:4" x14ac:dyDescent="0.2">
      <c r="A236"/>
      <c r="B236"/>
      <c r="C236"/>
      <c r="D236"/>
    </row>
    <row r="237" spans="1:4" x14ac:dyDescent="0.2">
      <c r="A237"/>
      <c r="B237"/>
      <c r="C237"/>
      <c r="D237"/>
    </row>
    <row r="238" spans="1:4" x14ac:dyDescent="0.2">
      <c r="A238"/>
      <c r="B238"/>
      <c r="C238"/>
      <c r="D238"/>
    </row>
    <row r="239" spans="1:4" x14ac:dyDescent="0.2">
      <c r="A239"/>
      <c r="B239"/>
      <c r="C239"/>
      <c r="D239"/>
    </row>
    <row r="240" spans="1:4" x14ac:dyDescent="0.2">
      <c r="A240"/>
      <c r="B240"/>
      <c r="C240"/>
      <c r="D240"/>
    </row>
    <row r="241" spans="1:4" x14ac:dyDescent="0.2">
      <c r="A241"/>
      <c r="B241"/>
      <c r="C241"/>
      <c r="D241"/>
    </row>
    <row r="242" spans="1:4" x14ac:dyDescent="0.2">
      <c r="A242"/>
      <c r="B242"/>
      <c r="C242"/>
      <c r="D242"/>
    </row>
    <row r="243" spans="1:4" x14ac:dyDescent="0.2">
      <c r="A243"/>
      <c r="B243"/>
      <c r="C243"/>
      <c r="D243"/>
    </row>
    <row r="244" spans="1:4" x14ac:dyDescent="0.2">
      <c r="A244"/>
      <c r="B244"/>
      <c r="C244"/>
      <c r="D244"/>
    </row>
    <row r="245" spans="1:4" x14ac:dyDescent="0.2">
      <c r="A245"/>
      <c r="B245"/>
      <c r="C245"/>
      <c r="D245"/>
    </row>
    <row r="246" spans="1:4" x14ac:dyDescent="0.2">
      <c r="A246"/>
      <c r="B246"/>
      <c r="C246"/>
      <c r="D246"/>
    </row>
    <row r="247" spans="1:4" x14ac:dyDescent="0.2">
      <c r="A247"/>
      <c r="B247"/>
      <c r="C247"/>
      <c r="D247"/>
    </row>
    <row r="248" spans="1:4" x14ac:dyDescent="0.2">
      <c r="A248"/>
      <c r="B248"/>
      <c r="C248"/>
      <c r="D248"/>
    </row>
    <row r="249" spans="1:4" x14ac:dyDescent="0.2">
      <c r="A249"/>
      <c r="B249"/>
      <c r="C249"/>
      <c r="D249"/>
    </row>
    <row r="250" spans="1:4" x14ac:dyDescent="0.2">
      <c r="A250"/>
      <c r="B250"/>
      <c r="C250"/>
      <c r="D250"/>
    </row>
    <row r="251" spans="1:4" x14ac:dyDescent="0.2">
      <c r="A251"/>
      <c r="B251"/>
      <c r="C251"/>
      <c r="D251"/>
    </row>
    <row r="252" spans="1:4" x14ac:dyDescent="0.2">
      <c r="A252"/>
      <c r="B252"/>
      <c r="C252"/>
      <c r="D252"/>
    </row>
    <row r="253" spans="1:4" x14ac:dyDescent="0.2">
      <c r="A253"/>
      <c r="B253"/>
      <c r="C253"/>
      <c r="D253"/>
    </row>
    <row r="254" spans="1:4" x14ac:dyDescent="0.2">
      <c r="A254"/>
      <c r="B254"/>
      <c r="C254"/>
      <c r="D254"/>
    </row>
    <row r="255" spans="1:4" x14ac:dyDescent="0.2">
      <c r="A255"/>
      <c r="B255"/>
      <c r="C255"/>
      <c r="D255"/>
    </row>
    <row r="256" spans="1:4" x14ac:dyDescent="0.2">
      <c r="A256"/>
      <c r="B256"/>
      <c r="C256"/>
      <c r="D256"/>
    </row>
    <row r="257" spans="1:4" x14ac:dyDescent="0.2">
      <c r="A257"/>
      <c r="B257"/>
      <c r="C257"/>
      <c r="D257"/>
    </row>
    <row r="258" spans="1:4" x14ac:dyDescent="0.2">
      <c r="A258"/>
      <c r="B258"/>
      <c r="C258"/>
      <c r="D258"/>
    </row>
    <row r="259" spans="1:4" x14ac:dyDescent="0.2">
      <c r="A259"/>
      <c r="B259"/>
      <c r="C259"/>
      <c r="D259"/>
    </row>
    <row r="260" spans="1:4" x14ac:dyDescent="0.2">
      <c r="A260"/>
      <c r="B260"/>
      <c r="C260"/>
      <c r="D260"/>
    </row>
    <row r="261" spans="1:4" x14ac:dyDescent="0.2">
      <c r="A261"/>
      <c r="B261"/>
      <c r="C261"/>
      <c r="D261"/>
    </row>
    <row r="262" spans="1:4" x14ac:dyDescent="0.2">
      <c r="A262"/>
      <c r="B262"/>
      <c r="C262"/>
      <c r="D262"/>
    </row>
    <row r="263" spans="1:4" x14ac:dyDescent="0.2">
      <c r="A263"/>
      <c r="B263"/>
      <c r="C263"/>
      <c r="D263"/>
    </row>
    <row r="264" spans="1:4" x14ac:dyDescent="0.2">
      <c r="A264"/>
      <c r="B264"/>
      <c r="C264"/>
      <c r="D264"/>
    </row>
    <row r="265" spans="1:4" x14ac:dyDescent="0.2">
      <c r="A265"/>
      <c r="B265"/>
      <c r="C265"/>
      <c r="D265"/>
    </row>
    <row r="266" spans="1:4" x14ac:dyDescent="0.2">
      <c r="A266"/>
      <c r="B266"/>
      <c r="C266"/>
      <c r="D266"/>
    </row>
    <row r="267" spans="1:4" x14ac:dyDescent="0.2">
      <c r="A267"/>
      <c r="B267"/>
      <c r="C267"/>
      <c r="D267"/>
    </row>
    <row r="268" spans="1:4" x14ac:dyDescent="0.2">
      <c r="A268"/>
      <c r="B268"/>
      <c r="C268"/>
      <c r="D268"/>
    </row>
    <row r="269" spans="1:4" x14ac:dyDescent="0.2">
      <c r="A269"/>
      <c r="B269"/>
      <c r="C269"/>
      <c r="D269"/>
    </row>
    <row r="270" spans="1:4" x14ac:dyDescent="0.2">
      <c r="A270"/>
      <c r="B270"/>
      <c r="C270"/>
      <c r="D270"/>
    </row>
    <row r="271" spans="1:4" x14ac:dyDescent="0.2">
      <c r="A271"/>
      <c r="B271"/>
      <c r="C271"/>
      <c r="D271"/>
    </row>
    <row r="272" spans="1:4" x14ac:dyDescent="0.2">
      <c r="A272"/>
      <c r="B272"/>
      <c r="C272"/>
      <c r="D272"/>
    </row>
    <row r="273" spans="1:4" x14ac:dyDescent="0.2">
      <c r="A273"/>
      <c r="B273"/>
      <c r="C273"/>
      <c r="D273"/>
    </row>
    <row r="274" spans="1:4" x14ac:dyDescent="0.2">
      <c r="A274"/>
      <c r="B274"/>
      <c r="C274"/>
      <c r="D274"/>
    </row>
    <row r="275" spans="1:4" x14ac:dyDescent="0.2">
      <c r="A275"/>
      <c r="B275"/>
      <c r="C275"/>
      <c r="D275"/>
    </row>
    <row r="276" spans="1:4" x14ac:dyDescent="0.2">
      <c r="A276"/>
      <c r="B276"/>
      <c r="C276"/>
      <c r="D276"/>
    </row>
    <row r="277" spans="1:4" x14ac:dyDescent="0.2">
      <c r="A277"/>
      <c r="B277"/>
      <c r="C277"/>
      <c r="D277"/>
    </row>
    <row r="278" spans="1:4" x14ac:dyDescent="0.2">
      <c r="A278"/>
      <c r="B278"/>
      <c r="C278"/>
      <c r="D278"/>
    </row>
    <row r="279" spans="1:4" x14ac:dyDescent="0.2">
      <c r="A279"/>
      <c r="B279"/>
      <c r="C279"/>
      <c r="D279"/>
    </row>
    <row r="280" spans="1:4" x14ac:dyDescent="0.2">
      <c r="A280"/>
      <c r="B280"/>
      <c r="C280"/>
      <c r="D280"/>
    </row>
    <row r="281" spans="1:4" x14ac:dyDescent="0.2">
      <c r="A281"/>
      <c r="B281"/>
      <c r="C281"/>
      <c r="D281"/>
    </row>
    <row r="282" spans="1:4" x14ac:dyDescent="0.2">
      <c r="A282"/>
      <c r="B282"/>
      <c r="C282"/>
      <c r="D282"/>
    </row>
    <row r="283" spans="1:4" x14ac:dyDescent="0.2">
      <c r="A283"/>
      <c r="B283"/>
      <c r="C283"/>
      <c r="D283"/>
    </row>
    <row r="284" spans="1:4" x14ac:dyDescent="0.2">
      <c r="A284"/>
      <c r="B284"/>
      <c r="C284"/>
      <c r="D284"/>
    </row>
    <row r="285" spans="1:4" x14ac:dyDescent="0.2">
      <c r="A285"/>
      <c r="B285"/>
      <c r="C285"/>
      <c r="D285"/>
    </row>
    <row r="286" spans="1:4" x14ac:dyDescent="0.2">
      <c r="A286"/>
      <c r="B286"/>
      <c r="C286"/>
      <c r="D286"/>
    </row>
    <row r="287" spans="1:4" x14ac:dyDescent="0.2">
      <c r="A287"/>
      <c r="B287"/>
      <c r="C287"/>
      <c r="D287"/>
    </row>
    <row r="288" spans="1:4" x14ac:dyDescent="0.2">
      <c r="A288"/>
      <c r="B288"/>
      <c r="C288"/>
      <c r="D288"/>
    </row>
    <row r="289" spans="1:4" x14ac:dyDescent="0.2">
      <c r="A289"/>
      <c r="B289"/>
      <c r="C289"/>
      <c r="D289"/>
    </row>
    <row r="290" spans="1:4" x14ac:dyDescent="0.2">
      <c r="A290"/>
      <c r="B290"/>
      <c r="C290"/>
      <c r="D290"/>
    </row>
    <row r="291" spans="1:4" x14ac:dyDescent="0.2">
      <c r="A291"/>
      <c r="B291"/>
      <c r="C291"/>
      <c r="D291"/>
    </row>
    <row r="292" spans="1:4" x14ac:dyDescent="0.2">
      <c r="A292"/>
      <c r="B292"/>
      <c r="C292"/>
      <c r="D292"/>
    </row>
    <row r="293" spans="1:4" x14ac:dyDescent="0.2">
      <c r="A293"/>
      <c r="B293"/>
      <c r="C293"/>
      <c r="D293"/>
    </row>
    <row r="294" spans="1:4" x14ac:dyDescent="0.2">
      <c r="A294"/>
      <c r="B294"/>
      <c r="C294"/>
      <c r="D294"/>
    </row>
    <row r="295" spans="1:4" x14ac:dyDescent="0.2">
      <c r="A295"/>
      <c r="B295"/>
      <c r="C295"/>
      <c r="D295"/>
    </row>
    <row r="296" spans="1:4" x14ac:dyDescent="0.2">
      <c r="A296"/>
      <c r="B296"/>
      <c r="C296"/>
      <c r="D296"/>
    </row>
    <row r="297" spans="1:4" x14ac:dyDescent="0.2">
      <c r="A297"/>
      <c r="B297"/>
      <c r="C297"/>
      <c r="D297"/>
    </row>
    <row r="298" spans="1:4" x14ac:dyDescent="0.2">
      <c r="A298"/>
      <c r="B298"/>
      <c r="C298"/>
      <c r="D298"/>
    </row>
    <row r="299" spans="1:4" x14ac:dyDescent="0.2">
      <c r="A299"/>
      <c r="B299"/>
      <c r="C299"/>
      <c r="D299"/>
    </row>
    <row r="300" spans="1:4" x14ac:dyDescent="0.2">
      <c r="A300"/>
      <c r="B300"/>
      <c r="C300"/>
      <c r="D300"/>
    </row>
    <row r="301" spans="1:4" x14ac:dyDescent="0.2">
      <c r="A301"/>
      <c r="B301"/>
      <c r="C301"/>
      <c r="D301"/>
    </row>
    <row r="302" spans="1:4" x14ac:dyDescent="0.2">
      <c r="A302"/>
      <c r="B302"/>
      <c r="C302"/>
      <c r="D302"/>
    </row>
    <row r="303" spans="1:4" x14ac:dyDescent="0.2">
      <c r="A303"/>
      <c r="B303"/>
      <c r="C303"/>
      <c r="D303"/>
    </row>
    <row r="304" spans="1:4" x14ac:dyDescent="0.2">
      <c r="A304"/>
      <c r="B304"/>
      <c r="C304"/>
      <c r="D304"/>
    </row>
    <row r="305" spans="1:4" x14ac:dyDescent="0.2">
      <c r="A305"/>
      <c r="B305"/>
      <c r="C305"/>
      <c r="D305"/>
    </row>
    <row r="306" spans="1:4" x14ac:dyDescent="0.2">
      <c r="A306"/>
      <c r="B306"/>
      <c r="C306"/>
      <c r="D306"/>
    </row>
    <row r="307" spans="1:4" x14ac:dyDescent="0.2">
      <c r="A307"/>
      <c r="B307"/>
      <c r="C307"/>
      <c r="D307"/>
    </row>
    <row r="308" spans="1:4" x14ac:dyDescent="0.2">
      <c r="A308"/>
      <c r="B308"/>
      <c r="C308"/>
      <c r="D308"/>
    </row>
    <row r="309" spans="1:4" x14ac:dyDescent="0.2">
      <c r="A309"/>
      <c r="B309"/>
      <c r="C309"/>
      <c r="D309"/>
    </row>
    <row r="310" spans="1:4" x14ac:dyDescent="0.2">
      <c r="A310"/>
      <c r="B310"/>
      <c r="C310"/>
      <c r="D310"/>
    </row>
    <row r="311" spans="1:4" x14ac:dyDescent="0.2">
      <c r="A311"/>
      <c r="B311"/>
      <c r="C311"/>
      <c r="D311"/>
    </row>
    <row r="312" spans="1:4" x14ac:dyDescent="0.2">
      <c r="A312"/>
      <c r="B312"/>
      <c r="C312"/>
      <c r="D312"/>
    </row>
    <row r="313" spans="1:4" x14ac:dyDescent="0.2">
      <c r="A313"/>
      <c r="B313"/>
      <c r="C313"/>
      <c r="D313"/>
    </row>
    <row r="314" spans="1:4" x14ac:dyDescent="0.2">
      <c r="A314"/>
      <c r="B314"/>
      <c r="C314"/>
      <c r="D314"/>
    </row>
    <row r="315" spans="1:4" x14ac:dyDescent="0.2">
      <c r="A315"/>
      <c r="B315"/>
      <c r="C315"/>
      <c r="D315"/>
    </row>
    <row r="316" spans="1:4" x14ac:dyDescent="0.2">
      <c r="A316"/>
      <c r="B316"/>
      <c r="C316"/>
      <c r="D316"/>
    </row>
    <row r="317" spans="1:4" x14ac:dyDescent="0.2">
      <c r="A317"/>
      <c r="B317"/>
      <c r="C317"/>
      <c r="D317"/>
    </row>
    <row r="318" spans="1:4" x14ac:dyDescent="0.2">
      <c r="A318"/>
      <c r="B318"/>
      <c r="C318"/>
      <c r="D318"/>
    </row>
    <row r="319" spans="1:4" x14ac:dyDescent="0.2">
      <c r="A319"/>
      <c r="B319"/>
      <c r="C319"/>
      <c r="D319"/>
    </row>
    <row r="320" spans="1:4" x14ac:dyDescent="0.2">
      <c r="A320"/>
      <c r="B320"/>
      <c r="C320"/>
      <c r="D320"/>
    </row>
    <row r="321" spans="1:4" x14ac:dyDescent="0.2">
      <c r="A321"/>
      <c r="B321"/>
      <c r="C321"/>
      <c r="D321"/>
    </row>
    <row r="322" spans="1:4" x14ac:dyDescent="0.2">
      <c r="A322"/>
      <c r="B322"/>
      <c r="C322"/>
      <c r="D322"/>
    </row>
    <row r="323" spans="1:4" x14ac:dyDescent="0.2">
      <c r="A323"/>
      <c r="B323"/>
      <c r="C323"/>
      <c r="D323"/>
    </row>
    <row r="324" spans="1:4" x14ac:dyDescent="0.2">
      <c r="A324"/>
      <c r="B324"/>
      <c r="C324"/>
      <c r="D324"/>
    </row>
    <row r="325" spans="1:4" x14ac:dyDescent="0.2">
      <c r="A325"/>
      <c r="B325"/>
      <c r="C325"/>
      <c r="D325"/>
    </row>
    <row r="326" spans="1:4" x14ac:dyDescent="0.2">
      <c r="A326"/>
      <c r="B326"/>
      <c r="C326"/>
      <c r="D326"/>
    </row>
    <row r="327" spans="1:4" x14ac:dyDescent="0.2">
      <c r="A327"/>
      <c r="B327"/>
      <c r="C327"/>
      <c r="D327"/>
    </row>
    <row r="328" spans="1:4" x14ac:dyDescent="0.2">
      <c r="A328"/>
      <c r="B328"/>
      <c r="C328"/>
      <c r="D328"/>
    </row>
    <row r="329" spans="1:4" x14ac:dyDescent="0.2">
      <c r="A329"/>
      <c r="B329"/>
      <c r="C329"/>
      <c r="D329"/>
    </row>
    <row r="330" spans="1:4" x14ac:dyDescent="0.2">
      <c r="A330"/>
      <c r="B330"/>
      <c r="C330"/>
      <c r="D330"/>
    </row>
    <row r="331" spans="1:4" x14ac:dyDescent="0.2">
      <c r="A331"/>
      <c r="B331"/>
      <c r="C331"/>
      <c r="D331"/>
    </row>
    <row r="332" spans="1:4" x14ac:dyDescent="0.2">
      <c r="A332"/>
      <c r="B332"/>
      <c r="C332"/>
      <c r="D332"/>
    </row>
    <row r="333" spans="1:4" x14ac:dyDescent="0.2">
      <c r="A333"/>
      <c r="B333"/>
      <c r="C333"/>
      <c r="D333"/>
    </row>
    <row r="334" spans="1:4" x14ac:dyDescent="0.2">
      <c r="A334"/>
      <c r="B334"/>
      <c r="C334"/>
      <c r="D334"/>
    </row>
    <row r="335" spans="1:4" x14ac:dyDescent="0.2">
      <c r="A335"/>
      <c r="B335"/>
      <c r="C335"/>
      <c r="D335"/>
    </row>
    <row r="336" spans="1:4" x14ac:dyDescent="0.2">
      <c r="A336"/>
      <c r="B336"/>
      <c r="C336"/>
      <c r="D336"/>
    </row>
    <row r="337" spans="1:4" x14ac:dyDescent="0.2">
      <c r="A337"/>
      <c r="B337"/>
      <c r="C337"/>
      <c r="D337"/>
    </row>
    <row r="338" spans="1:4" x14ac:dyDescent="0.2">
      <c r="A338"/>
      <c r="B338"/>
      <c r="C338"/>
      <c r="D338"/>
    </row>
    <row r="339" spans="1:4" x14ac:dyDescent="0.2">
      <c r="A339"/>
      <c r="B339"/>
      <c r="C339"/>
      <c r="D339"/>
    </row>
    <row r="340" spans="1:4" x14ac:dyDescent="0.2">
      <c r="A340"/>
      <c r="B340"/>
      <c r="C340"/>
      <c r="D340"/>
    </row>
    <row r="341" spans="1:4" x14ac:dyDescent="0.2">
      <c r="A341"/>
      <c r="B341"/>
      <c r="C341"/>
      <c r="D341"/>
    </row>
    <row r="342" spans="1:4" x14ac:dyDescent="0.2">
      <c r="A342"/>
      <c r="B342"/>
      <c r="C342"/>
      <c r="D342"/>
    </row>
    <row r="343" spans="1:4" x14ac:dyDescent="0.2">
      <c r="A343"/>
      <c r="B343"/>
      <c r="C343"/>
      <c r="D343"/>
    </row>
    <row r="344" spans="1:4" x14ac:dyDescent="0.2">
      <c r="A344"/>
      <c r="B344"/>
      <c r="C344"/>
      <c r="D344"/>
    </row>
    <row r="345" spans="1:4" x14ac:dyDescent="0.2">
      <c r="A345"/>
      <c r="B345"/>
      <c r="C345"/>
      <c r="D345"/>
    </row>
    <row r="346" spans="1:4" x14ac:dyDescent="0.2">
      <c r="A346"/>
      <c r="B346"/>
      <c r="C346"/>
      <c r="D346"/>
    </row>
    <row r="347" spans="1:4" x14ac:dyDescent="0.2">
      <c r="A347"/>
      <c r="B347"/>
      <c r="C347"/>
      <c r="D347"/>
    </row>
    <row r="348" spans="1:4" x14ac:dyDescent="0.2">
      <c r="A348"/>
      <c r="B348"/>
      <c r="C348"/>
      <c r="D348"/>
    </row>
    <row r="349" spans="1:4" x14ac:dyDescent="0.2">
      <c r="A349"/>
      <c r="B349"/>
      <c r="C349"/>
      <c r="D349"/>
    </row>
    <row r="350" spans="1:4" x14ac:dyDescent="0.2">
      <c r="A350"/>
      <c r="B350"/>
      <c r="C350"/>
      <c r="D350"/>
    </row>
    <row r="351" spans="1:4" x14ac:dyDescent="0.2">
      <c r="A351"/>
      <c r="B351"/>
      <c r="C351"/>
      <c r="D351"/>
    </row>
    <row r="352" spans="1:4" x14ac:dyDescent="0.2">
      <c r="A352"/>
      <c r="B352"/>
      <c r="C352"/>
      <c r="D352"/>
    </row>
    <row r="353" spans="1:4" x14ac:dyDescent="0.2">
      <c r="A353"/>
      <c r="B353"/>
      <c r="C353"/>
      <c r="D353"/>
    </row>
    <row r="354" spans="1:4" x14ac:dyDescent="0.2">
      <c r="A354"/>
      <c r="B354"/>
      <c r="C354"/>
      <c r="D354"/>
    </row>
    <row r="355" spans="1:4" x14ac:dyDescent="0.2">
      <c r="A355"/>
      <c r="B355"/>
      <c r="C355"/>
      <c r="D355"/>
    </row>
    <row r="356" spans="1:4" x14ac:dyDescent="0.2">
      <c r="A356"/>
      <c r="B356"/>
      <c r="C356"/>
      <c r="D356"/>
    </row>
    <row r="357" spans="1:4" x14ac:dyDescent="0.2">
      <c r="A357"/>
      <c r="B357"/>
      <c r="C357"/>
      <c r="D357"/>
    </row>
    <row r="358" spans="1:4" x14ac:dyDescent="0.2">
      <c r="A358"/>
      <c r="B358"/>
      <c r="C358"/>
      <c r="D358"/>
    </row>
    <row r="359" spans="1:4" x14ac:dyDescent="0.2">
      <c r="A359"/>
      <c r="B359"/>
      <c r="C359"/>
      <c r="D359"/>
    </row>
    <row r="360" spans="1:4" x14ac:dyDescent="0.2">
      <c r="A360"/>
      <c r="B360"/>
      <c r="C360"/>
      <c r="D360"/>
    </row>
    <row r="361" spans="1:4" x14ac:dyDescent="0.2">
      <c r="A361"/>
      <c r="B361"/>
      <c r="C361"/>
      <c r="D361"/>
    </row>
    <row r="362" spans="1:4" x14ac:dyDescent="0.2">
      <c r="A362"/>
      <c r="B362"/>
      <c r="C362"/>
      <c r="D362"/>
    </row>
    <row r="363" spans="1:4" x14ac:dyDescent="0.2">
      <c r="A363"/>
      <c r="B363"/>
      <c r="C363"/>
      <c r="D363"/>
    </row>
    <row r="364" spans="1:4" x14ac:dyDescent="0.2">
      <c r="A364"/>
      <c r="B364"/>
      <c r="C364"/>
      <c r="D364"/>
    </row>
    <row r="365" spans="1:4" x14ac:dyDescent="0.2">
      <c r="A365"/>
      <c r="B365"/>
      <c r="C365"/>
      <c r="D365"/>
    </row>
    <row r="366" spans="1:4" x14ac:dyDescent="0.2">
      <c r="A366"/>
      <c r="B366"/>
      <c r="C366"/>
      <c r="D366"/>
    </row>
    <row r="367" spans="1:4" x14ac:dyDescent="0.2">
      <c r="A367"/>
      <c r="B367"/>
      <c r="C367"/>
      <c r="D367"/>
    </row>
    <row r="368" spans="1:4" x14ac:dyDescent="0.2">
      <c r="A368"/>
      <c r="B368"/>
      <c r="C368"/>
      <c r="D368"/>
    </row>
    <row r="369" spans="1:4" x14ac:dyDescent="0.2">
      <c r="A369"/>
      <c r="B369"/>
      <c r="C369"/>
      <c r="D369"/>
    </row>
    <row r="370" spans="1:4" x14ac:dyDescent="0.2">
      <c r="A370"/>
      <c r="B370"/>
      <c r="C370"/>
      <c r="D370"/>
    </row>
    <row r="371" spans="1:4" x14ac:dyDescent="0.2">
      <c r="A371"/>
      <c r="B371"/>
      <c r="C371"/>
      <c r="D371"/>
    </row>
    <row r="372" spans="1:4" x14ac:dyDescent="0.2">
      <c r="A372"/>
      <c r="B372"/>
      <c r="C372"/>
      <c r="D372"/>
    </row>
    <row r="373" spans="1:4" x14ac:dyDescent="0.2">
      <c r="A373"/>
      <c r="B373"/>
      <c r="C373"/>
      <c r="D373"/>
    </row>
    <row r="374" spans="1:4" x14ac:dyDescent="0.2">
      <c r="A374"/>
      <c r="B374"/>
      <c r="C374"/>
      <c r="D374"/>
    </row>
    <row r="375" spans="1:4" x14ac:dyDescent="0.2">
      <c r="A375"/>
      <c r="B375"/>
      <c r="C375"/>
      <c r="D375"/>
    </row>
    <row r="376" spans="1:4" x14ac:dyDescent="0.2">
      <c r="A376"/>
      <c r="B376"/>
      <c r="C376"/>
      <c r="D376"/>
    </row>
    <row r="377" spans="1:4" x14ac:dyDescent="0.2">
      <c r="A377"/>
      <c r="B377"/>
      <c r="C377"/>
      <c r="D377"/>
    </row>
    <row r="378" spans="1:4" x14ac:dyDescent="0.2">
      <c r="A378"/>
      <c r="B378"/>
      <c r="C378"/>
      <c r="D378"/>
    </row>
    <row r="379" spans="1:4" x14ac:dyDescent="0.2">
      <c r="A379"/>
      <c r="B379"/>
      <c r="C379"/>
      <c r="D379"/>
    </row>
    <row r="380" spans="1:4" x14ac:dyDescent="0.2">
      <c r="A380"/>
      <c r="B380"/>
      <c r="C380"/>
      <c r="D380"/>
    </row>
    <row r="381" spans="1:4" x14ac:dyDescent="0.2">
      <c r="A381"/>
      <c r="B381"/>
      <c r="C381"/>
      <c r="D381"/>
    </row>
    <row r="382" spans="1:4" x14ac:dyDescent="0.2">
      <c r="A382"/>
      <c r="B382"/>
      <c r="C382"/>
      <c r="D382"/>
    </row>
    <row r="383" spans="1:4" x14ac:dyDescent="0.2">
      <c r="A383"/>
      <c r="B383"/>
      <c r="C383"/>
      <c r="D383"/>
    </row>
    <row r="384" spans="1:4" x14ac:dyDescent="0.2">
      <c r="A384"/>
      <c r="B384"/>
      <c r="C384"/>
      <c r="D384"/>
    </row>
    <row r="385" spans="1:4" x14ac:dyDescent="0.2">
      <c r="A385"/>
      <c r="B385"/>
      <c r="C385"/>
      <c r="D385"/>
    </row>
    <row r="386" spans="1:4" x14ac:dyDescent="0.2">
      <c r="A386"/>
      <c r="B386"/>
      <c r="C386"/>
      <c r="D386"/>
    </row>
    <row r="387" spans="1:4" x14ac:dyDescent="0.2">
      <c r="A387"/>
      <c r="B387"/>
      <c r="C387"/>
      <c r="D387"/>
    </row>
    <row r="388" spans="1:4" x14ac:dyDescent="0.2">
      <c r="A388"/>
      <c r="B388"/>
      <c r="C388"/>
      <c r="D388"/>
    </row>
    <row r="389" spans="1:4" x14ac:dyDescent="0.2">
      <c r="A389"/>
      <c r="B389"/>
      <c r="C389"/>
      <c r="D389"/>
    </row>
    <row r="390" spans="1:4" x14ac:dyDescent="0.2">
      <c r="A390"/>
      <c r="B390"/>
      <c r="C390"/>
      <c r="D390"/>
    </row>
    <row r="391" spans="1:4" x14ac:dyDescent="0.2">
      <c r="A391"/>
      <c r="B391"/>
      <c r="C391"/>
      <c r="D391"/>
    </row>
    <row r="392" spans="1:4" x14ac:dyDescent="0.2">
      <c r="A392"/>
      <c r="B392"/>
      <c r="C392"/>
      <c r="D392"/>
    </row>
    <row r="393" spans="1:4" x14ac:dyDescent="0.2">
      <c r="A393"/>
      <c r="B393"/>
      <c r="C393"/>
      <c r="D393"/>
    </row>
    <row r="394" spans="1:4" x14ac:dyDescent="0.2">
      <c r="A394"/>
      <c r="B394"/>
      <c r="C394"/>
      <c r="D394"/>
    </row>
    <row r="395" spans="1:4" x14ac:dyDescent="0.2">
      <c r="A395"/>
      <c r="B395"/>
      <c r="C395"/>
      <c r="D395"/>
    </row>
    <row r="396" spans="1:4" x14ac:dyDescent="0.2">
      <c r="A396"/>
      <c r="B396"/>
      <c r="C396"/>
      <c r="D396"/>
    </row>
    <row r="397" spans="1:4" x14ac:dyDescent="0.2">
      <c r="A397"/>
      <c r="B397"/>
      <c r="C397"/>
      <c r="D397"/>
    </row>
    <row r="398" spans="1:4" x14ac:dyDescent="0.2">
      <c r="A398"/>
      <c r="B398"/>
      <c r="C398"/>
      <c r="D398"/>
    </row>
    <row r="399" spans="1:4" x14ac:dyDescent="0.2">
      <c r="A399"/>
      <c r="B399"/>
      <c r="C399"/>
      <c r="D399"/>
    </row>
    <row r="400" spans="1:4" x14ac:dyDescent="0.2">
      <c r="A400"/>
      <c r="B400"/>
      <c r="C400"/>
      <c r="D400"/>
    </row>
    <row r="401" spans="1:4" x14ac:dyDescent="0.2">
      <c r="A401"/>
      <c r="B401"/>
      <c r="C401"/>
      <c r="D401"/>
    </row>
    <row r="402" spans="1:4" x14ac:dyDescent="0.2">
      <c r="A402"/>
      <c r="B402"/>
      <c r="C402"/>
      <c r="D402"/>
    </row>
    <row r="403" spans="1:4" x14ac:dyDescent="0.2">
      <c r="A403"/>
      <c r="B403"/>
      <c r="C403"/>
      <c r="D403"/>
    </row>
    <row r="404" spans="1:4" x14ac:dyDescent="0.2">
      <c r="A404"/>
      <c r="B404"/>
      <c r="C404"/>
      <c r="D404"/>
    </row>
    <row r="405" spans="1:4" x14ac:dyDescent="0.2">
      <c r="A405"/>
      <c r="B405"/>
      <c r="C405"/>
      <c r="D405"/>
    </row>
    <row r="406" spans="1:4" x14ac:dyDescent="0.2">
      <c r="A406"/>
      <c r="B406"/>
      <c r="C406"/>
      <c r="D406"/>
    </row>
    <row r="407" spans="1:4" x14ac:dyDescent="0.2">
      <c r="A407"/>
      <c r="B407"/>
      <c r="C407"/>
      <c r="D407"/>
    </row>
    <row r="408" spans="1:4" x14ac:dyDescent="0.2">
      <c r="A408"/>
      <c r="B408"/>
      <c r="C408"/>
      <c r="D408"/>
    </row>
    <row r="409" spans="1:4" x14ac:dyDescent="0.2">
      <c r="A409"/>
      <c r="B409"/>
      <c r="C409"/>
      <c r="D409"/>
    </row>
    <row r="410" spans="1:4" x14ac:dyDescent="0.2">
      <c r="A410"/>
      <c r="B410"/>
      <c r="C410"/>
      <c r="D410"/>
    </row>
    <row r="411" spans="1:4" x14ac:dyDescent="0.2">
      <c r="A411"/>
      <c r="B411"/>
      <c r="C411"/>
      <c r="D411"/>
    </row>
    <row r="412" spans="1:4" x14ac:dyDescent="0.2">
      <c r="A412"/>
      <c r="B412"/>
      <c r="C412"/>
      <c r="D412"/>
    </row>
    <row r="413" spans="1:4" x14ac:dyDescent="0.2">
      <c r="A413"/>
      <c r="B413"/>
      <c r="C413"/>
      <c r="D413"/>
    </row>
    <row r="414" spans="1:4" x14ac:dyDescent="0.2">
      <c r="A414"/>
      <c r="B414"/>
      <c r="C414"/>
      <c r="D414"/>
    </row>
    <row r="415" spans="1:4" x14ac:dyDescent="0.2">
      <c r="A415"/>
      <c r="B415"/>
      <c r="C415"/>
      <c r="D415"/>
    </row>
    <row r="416" spans="1:4" x14ac:dyDescent="0.2">
      <c r="A416"/>
      <c r="B416"/>
      <c r="C416"/>
      <c r="D416"/>
    </row>
    <row r="417" spans="1:4" x14ac:dyDescent="0.2">
      <c r="A417"/>
      <c r="B417"/>
      <c r="C417"/>
      <c r="D417"/>
    </row>
    <row r="418" spans="1:4" x14ac:dyDescent="0.2">
      <c r="A418"/>
      <c r="B418"/>
      <c r="C418"/>
      <c r="D418"/>
    </row>
    <row r="419" spans="1:4" x14ac:dyDescent="0.2">
      <c r="A419"/>
      <c r="B419"/>
      <c r="C419"/>
      <c r="D419"/>
    </row>
    <row r="420" spans="1:4" x14ac:dyDescent="0.2">
      <c r="A420"/>
      <c r="B420"/>
      <c r="C420"/>
      <c r="D420"/>
    </row>
    <row r="421" spans="1:4" x14ac:dyDescent="0.2">
      <c r="A421"/>
      <c r="B421"/>
      <c r="C421"/>
      <c r="D421"/>
    </row>
    <row r="422" spans="1:4" x14ac:dyDescent="0.2">
      <c r="A422"/>
      <c r="B422"/>
      <c r="C422"/>
      <c r="D422"/>
    </row>
    <row r="423" spans="1:4" x14ac:dyDescent="0.2">
      <c r="A423"/>
      <c r="B423"/>
      <c r="C423"/>
      <c r="D423"/>
    </row>
    <row r="424" spans="1:4" x14ac:dyDescent="0.2">
      <c r="A424"/>
      <c r="B424"/>
      <c r="C424"/>
      <c r="D424"/>
    </row>
    <row r="425" spans="1:4" x14ac:dyDescent="0.2">
      <c r="A425"/>
      <c r="B425"/>
      <c r="C425"/>
      <c r="D425"/>
    </row>
    <row r="426" spans="1:4" x14ac:dyDescent="0.2">
      <c r="A426"/>
      <c r="B426"/>
      <c r="C426"/>
      <c r="D426"/>
    </row>
    <row r="427" spans="1:4" x14ac:dyDescent="0.2">
      <c r="A427"/>
      <c r="B427"/>
      <c r="C427"/>
      <c r="D427"/>
    </row>
    <row r="428" spans="1:4" x14ac:dyDescent="0.2">
      <c r="A428"/>
      <c r="B428"/>
      <c r="C428"/>
      <c r="D428"/>
    </row>
    <row r="429" spans="1:4" x14ac:dyDescent="0.2">
      <c r="A429"/>
      <c r="B429"/>
      <c r="C429"/>
      <c r="D429"/>
    </row>
    <row r="430" spans="1:4" x14ac:dyDescent="0.2">
      <c r="A430"/>
      <c r="B430"/>
      <c r="C430"/>
      <c r="D430"/>
    </row>
    <row r="431" spans="1:4" x14ac:dyDescent="0.2">
      <c r="A431"/>
      <c r="B431"/>
      <c r="C431"/>
      <c r="D431"/>
    </row>
    <row r="432" spans="1:4" x14ac:dyDescent="0.2">
      <c r="A432"/>
      <c r="B432"/>
      <c r="C432"/>
      <c r="D432"/>
    </row>
    <row r="433" spans="1:4" x14ac:dyDescent="0.2">
      <c r="A433"/>
      <c r="B433"/>
      <c r="C433"/>
      <c r="D433"/>
    </row>
    <row r="434" spans="1:4" x14ac:dyDescent="0.2">
      <c r="A434"/>
      <c r="B434"/>
      <c r="C434"/>
      <c r="D434"/>
    </row>
    <row r="435" spans="1:4" x14ac:dyDescent="0.2">
      <c r="A435"/>
      <c r="B435"/>
      <c r="C435"/>
      <c r="D435"/>
    </row>
    <row r="436" spans="1:4" x14ac:dyDescent="0.2">
      <c r="A436"/>
      <c r="B436"/>
      <c r="C436"/>
      <c r="D436"/>
    </row>
    <row r="437" spans="1:4" x14ac:dyDescent="0.2">
      <c r="A437"/>
      <c r="B437"/>
      <c r="C437"/>
      <c r="D437"/>
    </row>
    <row r="438" spans="1:4" x14ac:dyDescent="0.2">
      <c r="A438"/>
      <c r="B438"/>
      <c r="C438"/>
      <c r="D438"/>
    </row>
    <row r="439" spans="1:4" x14ac:dyDescent="0.2">
      <c r="A439"/>
      <c r="B439"/>
      <c r="C439"/>
      <c r="D439"/>
    </row>
    <row r="440" spans="1:4" x14ac:dyDescent="0.2">
      <c r="A440"/>
      <c r="B440"/>
      <c r="C440"/>
      <c r="D440"/>
    </row>
    <row r="441" spans="1:4" x14ac:dyDescent="0.2">
      <c r="A441"/>
      <c r="B441"/>
      <c r="C441"/>
      <c r="D441"/>
    </row>
    <row r="442" spans="1:4" x14ac:dyDescent="0.2">
      <c r="A442"/>
      <c r="B442"/>
      <c r="C442"/>
      <c r="D442"/>
    </row>
    <row r="443" spans="1:4" x14ac:dyDescent="0.2">
      <c r="A443"/>
      <c r="B443"/>
      <c r="C443"/>
      <c r="D443"/>
    </row>
    <row r="444" spans="1:4" x14ac:dyDescent="0.2">
      <c r="A444"/>
      <c r="B444"/>
      <c r="C444"/>
      <c r="D444"/>
    </row>
    <row r="445" spans="1:4" x14ac:dyDescent="0.2">
      <c r="A445"/>
      <c r="B445"/>
      <c r="C445"/>
      <c r="D445"/>
    </row>
    <row r="446" spans="1:4" x14ac:dyDescent="0.2">
      <c r="A446"/>
      <c r="B446"/>
      <c r="C446"/>
      <c r="D446"/>
    </row>
    <row r="447" spans="1:4" x14ac:dyDescent="0.2">
      <c r="A447"/>
      <c r="B447"/>
      <c r="C447"/>
      <c r="D447"/>
    </row>
    <row r="448" spans="1:4" x14ac:dyDescent="0.2">
      <c r="A448"/>
      <c r="B448"/>
      <c r="C448"/>
      <c r="D448"/>
    </row>
    <row r="449" spans="1:4" x14ac:dyDescent="0.2">
      <c r="A449"/>
      <c r="B449"/>
      <c r="C449"/>
      <c r="D449"/>
    </row>
    <row r="450" spans="1:4" x14ac:dyDescent="0.2">
      <c r="A450"/>
      <c r="B450"/>
      <c r="C450"/>
      <c r="D450"/>
    </row>
    <row r="451" spans="1:4" x14ac:dyDescent="0.2">
      <c r="A451"/>
      <c r="B451"/>
      <c r="C451"/>
      <c r="D451"/>
    </row>
    <row r="452" spans="1:4" x14ac:dyDescent="0.2">
      <c r="A452"/>
      <c r="B452"/>
      <c r="C452"/>
      <c r="D452"/>
    </row>
    <row r="453" spans="1:4" x14ac:dyDescent="0.2">
      <c r="A453"/>
      <c r="B453"/>
      <c r="C453"/>
      <c r="D453"/>
    </row>
    <row r="454" spans="1:4" x14ac:dyDescent="0.2">
      <c r="A454"/>
      <c r="B454"/>
      <c r="C454"/>
      <c r="D454"/>
    </row>
    <row r="455" spans="1:4" x14ac:dyDescent="0.2">
      <c r="A455"/>
      <c r="B455"/>
      <c r="C455"/>
      <c r="D455"/>
    </row>
    <row r="456" spans="1:4" x14ac:dyDescent="0.2">
      <c r="A456"/>
      <c r="B456"/>
      <c r="C456"/>
      <c r="D456"/>
    </row>
    <row r="457" spans="1:4" x14ac:dyDescent="0.2">
      <c r="A457"/>
      <c r="B457"/>
      <c r="C457"/>
      <c r="D457"/>
    </row>
    <row r="458" spans="1:4" x14ac:dyDescent="0.2">
      <c r="A458"/>
      <c r="B458"/>
      <c r="C458"/>
      <c r="D458"/>
    </row>
    <row r="459" spans="1:4" x14ac:dyDescent="0.2">
      <c r="A459"/>
      <c r="B459"/>
      <c r="C459"/>
      <c r="D459"/>
    </row>
    <row r="460" spans="1:4" x14ac:dyDescent="0.2">
      <c r="A460"/>
      <c r="B460"/>
      <c r="C460"/>
      <c r="D460"/>
    </row>
    <row r="461" spans="1:4" x14ac:dyDescent="0.2">
      <c r="A461"/>
      <c r="B461"/>
      <c r="C461"/>
      <c r="D461"/>
    </row>
    <row r="462" spans="1:4" x14ac:dyDescent="0.2">
      <c r="A462"/>
      <c r="B462"/>
      <c r="C462"/>
      <c r="D462"/>
    </row>
    <row r="463" spans="1:4" x14ac:dyDescent="0.2">
      <c r="A463"/>
      <c r="B463"/>
      <c r="C463"/>
      <c r="D463"/>
    </row>
    <row r="464" spans="1:4" x14ac:dyDescent="0.2">
      <c r="A464"/>
      <c r="B464"/>
      <c r="C464"/>
      <c r="D464"/>
    </row>
    <row r="465" spans="1:4" x14ac:dyDescent="0.2">
      <c r="A465"/>
      <c r="B465"/>
      <c r="C465"/>
      <c r="D465"/>
    </row>
    <row r="466" spans="1:4" x14ac:dyDescent="0.2">
      <c r="A466"/>
      <c r="B466"/>
      <c r="C466"/>
      <c r="D466"/>
    </row>
    <row r="467" spans="1:4" x14ac:dyDescent="0.2">
      <c r="A467"/>
      <c r="B467"/>
      <c r="C467"/>
      <c r="D467"/>
    </row>
    <row r="468" spans="1:4" x14ac:dyDescent="0.2">
      <c r="A468"/>
      <c r="B468"/>
      <c r="C468"/>
      <c r="D468"/>
    </row>
    <row r="469" spans="1:4" x14ac:dyDescent="0.2">
      <c r="A469"/>
      <c r="B469"/>
      <c r="C469"/>
      <c r="D469"/>
    </row>
    <row r="470" spans="1:4" x14ac:dyDescent="0.2">
      <c r="A470"/>
      <c r="B470"/>
      <c r="C470"/>
      <c r="D470"/>
    </row>
    <row r="471" spans="1:4" x14ac:dyDescent="0.2">
      <c r="A471"/>
      <c r="B471"/>
      <c r="C471"/>
      <c r="D471"/>
    </row>
    <row r="472" spans="1:4" x14ac:dyDescent="0.2">
      <c r="A472"/>
      <c r="B472"/>
      <c r="C472"/>
      <c r="D472"/>
    </row>
    <row r="473" spans="1:4" x14ac:dyDescent="0.2">
      <c r="A473"/>
      <c r="B473"/>
      <c r="C473"/>
      <c r="D473"/>
    </row>
    <row r="474" spans="1:4" x14ac:dyDescent="0.2">
      <c r="A474"/>
      <c r="B474"/>
      <c r="C474"/>
      <c r="D474"/>
    </row>
    <row r="475" spans="1:4" x14ac:dyDescent="0.2">
      <c r="A475"/>
      <c r="B475"/>
      <c r="C475"/>
      <c r="D475"/>
    </row>
    <row r="476" spans="1:4" x14ac:dyDescent="0.2">
      <c r="A476"/>
      <c r="B476"/>
      <c r="C476"/>
      <c r="D476"/>
    </row>
    <row r="477" spans="1:4" x14ac:dyDescent="0.2">
      <c r="A477"/>
      <c r="B477"/>
      <c r="C477"/>
      <c r="D477"/>
    </row>
    <row r="478" spans="1:4" x14ac:dyDescent="0.2">
      <c r="A478"/>
      <c r="B478"/>
      <c r="C478"/>
      <c r="D478"/>
    </row>
    <row r="479" spans="1:4" x14ac:dyDescent="0.2">
      <c r="A479"/>
      <c r="B479"/>
      <c r="C479"/>
      <c r="D479"/>
    </row>
    <row r="480" spans="1:4" x14ac:dyDescent="0.2">
      <c r="A480"/>
      <c r="B480"/>
      <c r="C480"/>
      <c r="D480"/>
    </row>
    <row r="481" spans="1:4" x14ac:dyDescent="0.2">
      <c r="A481"/>
      <c r="B481"/>
      <c r="C481"/>
      <c r="D481"/>
    </row>
    <row r="482" spans="1:4" x14ac:dyDescent="0.2">
      <c r="A482"/>
      <c r="B482"/>
      <c r="C482"/>
      <c r="D482"/>
    </row>
    <row r="483" spans="1:4" x14ac:dyDescent="0.2">
      <c r="A483"/>
      <c r="B483"/>
      <c r="C483"/>
      <c r="D483"/>
    </row>
    <row r="484" spans="1:4" x14ac:dyDescent="0.2">
      <c r="A484"/>
      <c r="B484"/>
      <c r="C484"/>
      <c r="D484"/>
    </row>
    <row r="485" spans="1:4" x14ac:dyDescent="0.2">
      <c r="A485"/>
      <c r="B485"/>
      <c r="C485"/>
      <c r="D485"/>
    </row>
    <row r="486" spans="1:4" x14ac:dyDescent="0.2">
      <c r="A486"/>
      <c r="B486"/>
      <c r="C486"/>
      <c r="D486"/>
    </row>
    <row r="487" spans="1:4" x14ac:dyDescent="0.2">
      <c r="A487"/>
      <c r="B487"/>
      <c r="C487"/>
      <c r="D487"/>
    </row>
    <row r="488" spans="1:4" x14ac:dyDescent="0.2">
      <c r="A488"/>
      <c r="B488"/>
      <c r="C488"/>
      <c r="D488"/>
    </row>
    <row r="489" spans="1:4" x14ac:dyDescent="0.2">
      <c r="A489"/>
      <c r="B489"/>
      <c r="C489"/>
      <c r="D489"/>
    </row>
    <row r="490" spans="1:4" x14ac:dyDescent="0.2">
      <c r="A490"/>
      <c r="B490"/>
      <c r="C490"/>
      <c r="D490"/>
    </row>
    <row r="491" spans="1:4" x14ac:dyDescent="0.2">
      <c r="A491"/>
      <c r="B491"/>
      <c r="C491"/>
      <c r="D491"/>
    </row>
    <row r="492" spans="1:4" x14ac:dyDescent="0.2">
      <c r="A492"/>
      <c r="B492"/>
      <c r="C492"/>
      <c r="D492"/>
    </row>
    <row r="493" spans="1:4" x14ac:dyDescent="0.2">
      <c r="A493"/>
      <c r="B493"/>
      <c r="C493"/>
      <c r="D493"/>
    </row>
    <row r="494" spans="1:4" x14ac:dyDescent="0.2">
      <c r="A494"/>
      <c r="B494"/>
      <c r="C494"/>
      <c r="D494"/>
    </row>
    <row r="495" spans="1:4" x14ac:dyDescent="0.2">
      <c r="A495"/>
      <c r="B495"/>
      <c r="C495"/>
      <c r="D495"/>
    </row>
    <row r="496" spans="1:4" x14ac:dyDescent="0.2">
      <c r="A496"/>
      <c r="B496"/>
      <c r="C496"/>
      <c r="D496"/>
    </row>
    <row r="497" spans="1:4" x14ac:dyDescent="0.2">
      <c r="A497"/>
      <c r="B497"/>
      <c r="C497"/>
      <c r="D497"/>
    </row>
    <row r="498" spans="1:4" x14ac:dyDescent="0.2">
      <c r="A498"/>
      <c r="B498"/>
      <c r="C498"/>
      <c r="D498"/>
    </row>
    <row r="499" spans="1:4" x14ac:dyDescent="0.2">
      <c r="A499"/>
      <c r="B499"/>
      <c r="C499"/>
      <c r="D499"/>
    </row>
    <row r="500" spans="1:4" x14ac:dyDescent="0.2">
      <c r="A500"/>
      <c r="B500"/>
      <c r="C500"/>
      <c r="D500"/>
    </row>
    <row r="501" spans="1:4" x14ac:dyDescent="0.2">
      <c r="A501"/>
      <c r="B501"/>
      <c r="C501"/>
      <c r="D501"/>
    </row>
    <row r="502" spans="1:4" x14ac:dyDescent="0.2">
      <c r="A502"/>
      <c r="B502"/>
      <c r="C502"/>
      <c r="D502"/>
    </row>
    <row r="503" spans="1:4" x14ac:dyDescent="0.2">
      <c r="A503"/>
      <c r="B503"/>
      <c r="C503"/>
      <c r="D503"/>
    </row>
    <row r="504" spans="1:4" x14ac:dyDescent="0.2">
      <c r="A504"/>
      <c r="B504"/>
      <c r="C504"/>
      <c r="D504"/>
    </row>
    <row r="505" spans="1:4" x14ac:dyDescent="0.2">
      <c r="A505"/>
      <c r="B505"/>
      <c r="C505"/>
      <c r="D505"/>
    </row>
    <row r="506" spans="1:4" x14ac:dyDescent="0.2">
      <c r="A506"/>
      <c r="B506"/>
      <c r="C506"/>
      <c r="D506"/>
    </row>
    <row r="507" spans="1:4" x14ac:dyDescent="0.2">
      <c r="A507"/>
      <c r="B507"/>
      <c r="C507"/>
      <c r="D507"/>
    </row>
    <row r="508" spans="1:4" x14ac:dyDescent="0.2">
      <c r="A508"/>
      <c r="B508"/>
      <c r="C508"/>
      <c r="D508"/>
    </row>
    <row r="509" spans="1:4" x14ac:dyDescent="0.2">
      <c r="A509"/>
      <c r="B509"/>
      <c r="C509"/>
      <c r="D509"/>
    </row>
    <row r="510" spans="1:4" x14ac:dyDescent="0.2">
      <c r="A510"/>
      <c r="B510"/>
      <c r="C510"/>
      <c r="D510"/>
    </row>
    <row r="511" spans="1:4" x14ac:dyDescent="0.2">
      <c r="A511"/>
      <c r="B511"/>
      <c r="C511"/>
      <c r="D511"/>
    </row>
    <row r="512" spans="1:4" x14ac:dyDescent="0.2">
      <c r="A512"/>
      <c r="B512"/>
      <c r="C512"/>
      <c r="D512"/>
    </row>
    <row r="513" spans="1:4" x14ac:dyDescent="0.2">
      <c r="A513"/>
      <c r="B513"/>
      <c r="C513"/>
      <c r="D513"/>
    </row>
    <row r="514" spans="1:4" x14ac:dyDescent="0.2">
      <c r="A514"/>
      <c r="B514"/>
      <c r="C514"/>
      <c r="D514"/>
    </row>
    <row r="515" spans="1:4" x14ac:dyDescent="0.2">
      <c r="A515"/>
      <c r="B515"/>
      <c r="C515"/>
      <c r="D515"/>
    </row>
    <row r="516" spans="1:4" x14ac:dyDescent="0.2">
      <c r="A516"/>
      <c r="B516"/>
      <c r="C516"/>
      <c r="D516"/>
    </row>
    <row r="517" spans="1:4" x14ac:dyDescent="0.2">
      <c r="A517"/>
      <c r="B517"/>
      <c r="C517"/>
      <c r="D517"/>
    </row>
    <row r="518" spans="1:4" x14ac:dyDescent="0.2">
      <c r="A518"/>
      <c r="B518"/>
      <c r="C518"/>
      <c r="D518"/>
    </row>
    <row r="519" spans="1:4" x14ac:dyDescent="0.2">
      <c r="A519"/>
      <c r="B519"/>
      <c r="C519"/>
      <c r="D519"/>
    </row>
    <row r="520" spans="1:4" x14ac:dyDescent="0.2">
      <c r="A520"/>
      <c r="B520"/>
      <c r="C520"/>
      <c r="D520"/>
    </row>
    <row r="521" spans="1:4" x14ac:dyDescent="0.2">
      <c r="A521"/>
      <c r="B521"/>
      <c r="C521"/>
      <c r="D521"/>
    </row>
    <row r="522" spans="1:4" x14ac:dyDescent="0.2">
      <c r="A522"/>
      <c r="B522"/>
      <c r="C522"/>
      <c r="D522"/>
    </row>
    <row r="523" spans="1:4" x14ac:dyDescent="0.2">
      <c r="A523"/>
      <c r="B523"/>
      <c r="C523"/>
      <c r="D523"/>
    </row>
    <row r="524" spans="1:4" x14ac:dyDescent="0.2">
      <c r="A524"/>
      <c r="B524"/>
      <c r="C524"/>
      <c r="D524"/>
    </row>
    <row r="525" spans="1:4" x14ac:dyDescent="0.2">
      <c r="A525"/>
      <c r="B525"/>
      <c r="C525"/>
      <c r="D525"/>
    </row>
    <row r="526" spans="1:4" x14ac:dyDescent="0.2">
      <c r="A526"/>
      <c r="B526"/>
      <c r="C526"/>
      <c r="D526"/>
    </row>
    <row r="527" spans="1:4" x14ac:dyDescent="0.2">
      <c r="A527"/>
      <c r="B527"/>
      <c r="C527"/>
      <c r="D527"/>
    </row>
    <row r="528" spans="1:4" x14ac:dyDescent="0.2">
      <c r="A528"/>
      <c r="B528"/>
      <c r="C528"/>
      <c r="D528"/>
    </row>
    <row r="529" spans="1:4" x14ac:dyDescent="0.2">
      <c r="A529"/>
      <c r="B529"/>
      <c r="C529"/>
      <c r="D529"/>
    </row>
    <row r="530" spans="1:4" x14ac:dyDescent="0.2">
      <c r="A530"/>
      <c r="B530"/>
      <c r="C530"/>
      <c r="D530"/>
    </row>
    <row r="531" spans="1:4" x14ac:dyDescent="0.2">
      <c r="A531"/>
      <c r="B531"/>
      <c r="C531"/>
      <c r="D531"/>
    </row>
    <row r="532" spans="1:4" x14ac:dyDescent="0.2">
      <c r="A532"/>
      <c r="B532"/>
      <c r="C532"/>
      <c r="D532"/>
    </row>
    <row r="533" spans="1:4" x14ac:dyDescent="0.2">
      <c r="A533"/>
      <c r="B533"/>
      <c r="C533"/>
      <c r="D533"/>
    </row>
    <row r="534" spans="1:4" x14ac:dyDescent="0.2">
      <c r="A534"/>
      <c r="B534"/>
      <c r="C534"/>
      <c r="D534"/>
    </row>
    <row r="535" spans="1:4" x14ac:dyDescent="0.2">
      <c r="A535"/>
      <c r="B535"/>
      <c r="C535"/>
      <c r="D535"/>
    </row>
    <row r="536" spans="1:4" x14ac:dyDescent="0.2">
      <c r="A536"/>
      <c r="B536"/>
      <c r="C536"/>
      <c r="D536"/>
    </row>
    <row r="537" spans="1:4" x14ac:dyDescent="0.2">
      <c r="A537"/>
      <c r="B537"/>
      <c r="C537"/>
      <c r="D537"/>
    </row>
    <row r="538" spans="1:4" x14ac:dyDescent="0.2">
      <c r="A538"/>
      <c r="B538"/>
      <c r="C538"/>
      <c r="D538"/>
    </row>
    <row r="539" spans="1:4" x14ac:dyDescent="0.2">
      <c r="A539"/>
      <c r="B539"/>
      <c r="C539"/>
      <c r="D539"/>
    </row>
    <row r="540" spans="1:4" x14ac:dyDescent="0.2">
      <c r="A540"/>
      <c r="B540"/>
      <c r="C540"/>
      <c r="D540"/>
    </row>
    <row r="541" spans="1:4" x14ac:dyDescent="0.2">
      <c r="A541"/>
      <c r="B541"/>
      <c r="C541"/>
      <c r="D541"/>
    </row>
    <row r="542" spans="1:4" x14ac:dyDescent="0.2">
      <c r="A542"/>
      <c r="B542"/>
      <c r="C542"/>
      <c r="D542"/>
    </row>
    <row r="543" spans="1:4" x14ac:dyDescent="0.2">
      <c r="A543"/>
      <c r="B543"/>
      <c r="C543"/>
      <c r="D543"/>
    </row>
    <row r="544" spans="1:4" x14ac:dyDescent="0.2">
      <c r="A544"/>
      <c r="B544"/>
      <c r="C544"/>
      <c r="D544"/>
    </row>
    <row r="545" spans="1:4" x14ac:dyDescent="0.2">
      <c r="A545"/>
      <c r="B545"/>
      <c r="C545"/>
      <c r="D545"/>
    </row>
    <row r="546" spans="1:4" x14ac:dyDescent="0.2">
      <c r="A546"/>
      <c r="B546"/>
      <c r="C546"/>
      <c r="D546"/>
    </row>
    <row r="547" spans="1:4" x14ac:dyDescent="0.2">
      <c r="A547"/>
      <c r="B547"/>
      <c r="C547"/>
      <c r="D547"/>
    </row>
    <row r="548" spans="1:4" x14ac:dyDescent="0.2">
      <c r="A548"/>
      <c r="B548"/>
      <c r="C548"/>
      <c r="D548"/>
    </row>
    <row r="549" spans="1:4" x14ac:dyDescent="0.2">
      <c r="A549"/>
      <c r="B549"/>
      <c r="C549"/>
      <c r="D549"/>
    </row>
    <row r="550" spans="1:4" x14ac:dyDescent="0.2">
      <c r="A550"/>
      <c r="B550"/>
      <c r="C550"/>
      <c r="D550"/>
    </row>
    <row r="551" spans="1:4" x14ac:dyDescent="0.2">
      <c r="A551"/>
      <c r="B551"/>
      <c r="C551"/>
      <c r="D551"/>
    </row>
    <row r="552" spans="1:4" x14ac:dyDescent="0.2">
      <c r="A552"/>
      <c r="B552"/>
      <c r="C552"/>
      <c r="D552"/>
    </row>
    <row r="553" spans="1:4" x14ac:dyDescent="0.2">
      <c r="A553"/>
      <c r="B553"/>
      <c r="C553"/>
      <c r="D553"/>
    </row>
    <row r="554" spans="1:4" x14ac:dyDescent="0.2">
      <c r="A554"/>
      <c r="B554"/>
      <c r="C554"/>
      <c r="D554"/>
    </row>
    <row r="555" spans="1:4" x14ac:dyDescent="0.2">
      <c r="A555"/>
      <c r="B555"/>
      <c r="C555"/>
      <c r="D555"/>
    </row>
    <row r="556" spans="1:4" x14ac:dyDescent="0.2">
      <c r="A556"/>
      <c r="B556"/>
      <c r="C556"/>
      <c r="D556"/>
    </row>
    <row r="557" spans="1:4" x14ac:dyDescent="0.2">
      <c r="A557"/>
      <c r="B557"/>
      <c r="C557"/>
      <c r="D557"/>
    </row>
    <row r="558" spans="1:4" x14ac:dyDescent="0.2">
      <c r="A558"/>
      <c r="B558"/>
      <c r="C558"/>
      <c r="D558"/>
    </row>
    <row r="559" spans="1:4" x14ac:dyDescent="0.2">
      <c r="A559"/>
      <c r="B559"/>
      <c r="C559"/>
      <c r="D559"/>
    </row>
    <row r="560" spans="1:4" x14ac:dyDescent="0.2">
      <c r="A560"/>
      <c r="B560"/>
      <c r="C560"/>
      <c r="D560"/>
    </row>
    <row r="561" spans="1:4" x14ac:dyDescent="0.2">
      <c r="A561"/>
      <c r="B561"/>
      <c r="C561"/>
      <c r="D561"/>
    </row>
    <row r="562" spans="1:4" x14ac:dyDescent="0.2">
      <c r="A562"/>
      <c r="B562"/>
      <c r="C562"/>
      <c r="D562"/>
    </row>
    <row r="563" spans="1:4" x14ac:dyDescent="0.2">
      <c r="A563"/>
      <c r="B563"/>
      <c r="C563"/>
      <c r="D563"/>
    </row>
    <row r="564" spans="1:4" x14ac:dyDescent="0.2">
      <c r="A564"/>
      <c r="B564"/>
      <c r="C564"/>
      <c r="D564"/>
    </row>
    <row r="565" spans="1:4" x14ac:dyDescent="0.2">
      <c r="A565"/>
      <c r="B565"/>
      <c r="C565"/>
      <c r="D565"/>
    </row>
    <row r="566" spans="1:4" x14ac:dyDescent="0.2">
      <c r="A566"/>
      <c r="B566"/>
      <c r="C566"/>
      <c r="D566"/>
    </row>
    <row r="567" spans="1:4" x14ac:dyDescent="0.2">
      <c r="A567"/>
      <c r="B567"/>
      <c r="C567"/>
      <c r="D567"/>
    </row>
    <row r="568" spans="1:4" x14ac:dyDescent="0.2">
      <c r="A568"/>
      <c r="B568"/>
      <c r="C568"/>
      <c r="D568"/>
    </row>
    <row r="569" spans="1:4" x14ac:dyDescent="0.2">
      <c r="A569"/>
      <c r="B569"/>
      <c r="C569"/>
      <c r="D569"/>
    </row>
    <row r="570" spans="1:4" x14ac:dyDescent="0.2">
      <c r="A570"/>
      <c r="B570"/>
      <c r="C570"/>
      <c r="D570"/>
    </row>
    <row r="571" spans="1:4" x14ac:dyDescent="0.2">
      <c r="A571"/>
      <c r="B571"/>
      <c r="C571"/>
      <c r="D571"/>
    </row>
    <row r="572" spans="1:4" x14ac:dyDescent="0.2">
      <c r="A572"/>
      <c r="B572"/>
      <c r="C572"/>
      <c r="D572"/>
    </row>
    <row r="573" spans="1:4" x14ac:dyDescent="0.2">
      <c r="A573"/>
      <c r="B573"/>
      <c r="C573"/>
      <c r="D573"/>
    </row>
    <row r="574" spans="1:4" x14ac:dyDescent="0.2">
      <c r="A574"/>
      <c r="B574"/>
      <c r="C574"/>
      <c r="D574"/>
    </row>
    <row r="575" spans="1:4" x14ac:dyDescent="0.2">
      <c r="A575"/>
      <c r="B575"/>
      <c r="C575"/>
      <c r="D575"/>
    </row>
    <row r="576" spans="1:4" x14ac:dyDescent="0.2">
      <c r="A576"/>
      <c r="B576"/>
      <c r="C576"/>
      <c r="D576"/>
    </row>
    <row r="577" spans="1:4" x14ac:dyDescent="0.2">
      <c r="A577"/>
      <c r="B577"/>
      <c r="C577"/>
      <c r="D577"/>
    </row>
    <row r="578" spans="1:4" x14ac:dyDescent="0.2">
      <c r="A578"/>
      <c r="B578"/>
      <c r="C578"/>
      <c r="D578"/>
    </row>
    <row r="579" spans="1:4" x14ac:dyDescent="0.2">
      <c r="A579"/>
      <c r="B579"/>
      <c r="C579"/>
      <c r="D579"/>
    </row>
    <row r="580" spans="1:4" x14ac:dyDescent="0.2">
      <c r="A580"/>
      <c r="B580"/>
      <c r="C580"/>
      <c r="D580"/>
    </row>
    <row r="581" spans="1:4" x14ac:dyDescent="0.2">
      <c r="A581"/>
      <c r="B581"/>
      <c r="C581"/>
      <c r="D581"/>
    </row>
    <row r="582" spans="1:4" x14ac:dyDescent="0.2">
      <c r="A582"/>
      <c r="B582"/>
      <c r="C582"/>
      <c r="D582"/>
    </row>
    <row r="583" spans="1:4" x14ac:dyDescent="0.2">
      <c r="A583"/>
      <c r="B583"/>
      <c r="C583"/>
      <c r="D583"/>
    </row>
    <row r="584" spans="1:4" x14ac:dyDescent="0.2">
      <c r="A584"/>
      <c r="B584"/>
      <c r="C584"/>
      <c r="D584"/>
    </row>
    <row r="585" spans="1:4" x14ac:dyDescent="0.2">
      <c r="A585"/>
      <c r="B585"/>
      <c r="C585"/>
      <c r="D585"/>
    </row>
    <row r="586" spans="1:4" x14ac:dyDescent="0.2">
      <c r="A586"/>
      <c r="B586"/>
      <c r="C586"/>
      <c r="D586"/>
    </row>
    <row r="587" spans="1:4" x14ac:dyDescent="0.2">
      <c r="A587"/>
      <c r="B587"/>
      <c r="C587"/>
      <c r="D587"/>
    </row>
    <row r="588" spans="1:4" x14ac:dyDescent="0.2">
      <c r="A588"/>
      <c r="B588"/>
      <c r="C588"/>
      <c r="D588"/>
    </row>
    <row r="589" spans="1:4" x14ac:dyDescent="0.2">
      <c r="A589"/>
      <c r="B589"/>
      <c r="C589"/>
      <c r="D589"/>
    </row>
    <row r="590" spans="1:4" x14ac:dyDescent="0.2">
      <c r="A590"/>
      <c r="B590"/>
      <c r="C590"/>
      <c r="D590"/>
    </row>
    <row r="591" spans="1:4" x14ac:dyDescent="0.2">
      <c r="A591"/>
      <c r="B591"/>
      <c r="C591"/>
      <c r="D591"/>
    </row>
    <row r="592" spans="1:4" x14ac:dyDescent="0.2">
      <c r="A592"/>
      <c r="B592"/>
      <c r="C592"/>
      <c r="D592"/>
    </row>
    <row r="593" spans="1:4" x14ac:dyDescent="0.2">
      <c r="A593"/>
      <c r="B593"/>
      <c r="C593"/>
      <c r="D593"/>
    </row>
    <row r="594" spans="1:4" x14ac:dyDescent="0.2">
      <c r="A594"/>
      <c r="B594"/>
      <c r="C594"/>
      <c r="D594"/>
    </row>
    <row r="595" spans="1:4" x14ac:dyDescent="0.2">
      <c r="A595"/>
      <c r="B595"/>
      <c r="C595"/>
      <c r="D595"/>
    </row>
    <row r="596" spans="1:4" x14ac:dyDescent="0.2">
      <c r="A596"/>
      <c r="B596"/>
      <c r="C596"/>
      <c r="D596"/>
    </row>
    <row r="597" spans="1:4" x14ac:dyDescent="0.2">
      <c r="A597"/>
      <c r="B597"/>
      <c r="C597"/>
      <c r="D597"/>
    </row>
    <row r="598" spans="1:4" x14ac:dyDescent="0.2">
      <c r="A598"/>
      <c r="B598"/>
      <c r="C598"/>
      <c r="D598"/>
    </row>
    <row r="599" spans="1:4" x14ac:dyDescent="0.2">
      <c r="A599"/>
      <c r="B599"/>
      <c r="C599"/>
      <c r="D599"/>
    </row>
    <row r="600" spans="1:4" x14ac:dyDescent="0.2">
      <c r="A600"/>
      <c r="B600"/>
      <c r="C600"/>
      <c r="D600"/>
    </row>
    <row r="601" spans="1:4" x14ac:dyDescent="0.2">
      <c r="A601"/>
      <c r="B601"/>
      <c r="C601"/>
      <c r="D601"/>
    </row>
    <row r="602" spans="1:4" x14ac:dyDescent="0.2">
      <c r="A602"/>
      <c r="B602"/>
      <c r="C602"/>
      <c r="D602"/>
    </row>
    <row r="603" spans="1:4" x14ac:dyDescent="0.2">
      <c r="A603"/>
      <c r="B603"/>
      <c r="C603"/>
      <c r="D603"/>
    </row>
    <row r="604" spans="1:4" x14ac:dyDescent="0.2">
      <c r="A604"/>
      <c r="B604"/>
      <c r="C604"/>
      <c r="D604"/>
    </row>
    <row r="605" spans="1:4" x14ac:dyDescent="0.2">
      <c r="A605"/>
      <c r="B605"/>
      <c r="C605"/>
      <c r="D605"/>
    </row>
    <row r="606" spans="1:4" x14ac:dyDescent="0.2">
      <c r="A606"/>
      <c r="B606"/>
      <c r="C606"/>
      <c r="D606"/>
    </row>
    <row r="607" spans="1:4" x14ac:dyDescent="0.2">
      <c r="A607"/>
      <c r="B607"/>
      <c r="C607"/>
      <c r="D607"/>
    </row>
    <row r="608" spans="1:4" x14ac:dyDescent="0.2">
      <c r="A608"/>
      <c r="B608"/>
      <c r="C608"/>
      <c r="D608"/>
    </row>
    <row r="609" spans="1:4" x14ac:dyDescent="0.2">
      <c r="A609"/>
      <c r="B609"/>
      <c r="C609"/>
      <c r="D609"/>
    </row>
    <row r="610" spans="1:4" x14ac:dyDescent="0.2">
      <c r="A610"/>
      <c r="B610"/>
      <c r="C610"/>
      <c r="D610"/>
    </row>
    <row r="611" spans="1:4" x14ac:dyDescent="0.2">
      <c r="A611"/>
      <c r="B611"/>
      <c r="C611"/>
      <c r="D611"/>
    </row>
    <row r="612" spans="1:4" x14ac:dyDescent="0.2">
      <c r="A612"/>
      <c r="B612"/>
      <c r="C612"/>
      <c r="D612"/>
    </row>
    <row r="613" spans="1:4" x14ac:dyDescent="0.2">
      <c r="A613"/>
      <c r="B613"/>
      <c r="C613"/>
      <c r="D613"/>
    </row>
    <row r="614" spans="1:4" x14ac:dyDescent="0.2">
      <c r="A614"/>
      <c r="B614"/>
      <c r="C614"/>
      <c r="D614"/>
    </row>
    <row r="615" spans="1:4" x14ac:dyDescent="0.2">
      <c r="A615"/>
      <c r="B615"/>
      <c r="C615"/>
      <c r="D615"/>
    </row>
    <row r="616" spans="1:4" x14ac:dyDescent="0.2">
      <c r="A616"/>
      <c r="B616"/>
      <c r="C616"/>
      <c r="D616"/>
    </row>
    <row r="617" spans="1:4" x14ac:dyDescent="0.2">
      <c r="A617"/>
      <c r="B617"/>
      <c r="C617"/>
      <c r="D617"/>
    </row>
    <row r="618" spans="1:4" x14ac:dyDescent="0.2">
      <c r="A618"/>
      <c r="B618"/>
      <c r="C618"/>
      <c r="D618"/>
    </row>
    <row r="619" spans="1:4" x14ac:dyDescent="0.2">
      <c r="A619"/>
      <c r="B619"/>
      <c r="C619"/>
      <c r="D619"/>
    </row>
    <row r="620" spans="1:4" x14ac:dyDescent="0.2">
      <c r="A620"/>
      <c r="B620"/>
      <c r="C620"/>
      <c r="D620"/>
    </row>
    <row r="621" spans="1:4" x14ac:dyDescent="0.2">
      <c r="A621"/>
      <c r="B621"/>
      <c r="C621"/>
      <c r="D621"/>
    </row>
    <row r="622" spans="1:4" x14ac:dyDescent="0.2">
      <c r="A622"/>
      <c r="B622"/>
      <c r="C622"/>
      <c r="D622"/>
    </row>
    <row r="623" spans="1:4" x14ac:dyDescent="0.2">
      <c r="A623"/>
      <c r="B623"/>
      <c r="C623"/>
      <c r="D623"/>
    </row>
    <row r="624" spans="1:4" x14ac:dyDescent="0.2">
      <c r="A624"/>
      <c r="B624"/>
      <c r="C624"/>
      <c r="D624"/>
    </row>
    <row r="625" spans="1:4" x14ac:dyDescent="0.2">
      <c r="A625"/>
      <c r="B625"/>
      <c r="C625"/>
      <c r="D625"/>
    </row>
    <row r="626" spans="1:4" x14ac:dyDescent="0.2">
      <c r="A626"/>
      <c r="B626"/>
      <c r="C626"/>
      <c r="D626"/>
    </row>
    <row r="627" spans="1:4" x14ac:dyDescent="0.2">
      <c r="A627"/>
      <c r="B627"/>
      <c r="C627"/>
      <c r="D627"/>
    </row>
    <row r="628" spans="1:4" x14ac:dyDescent="0.2">
      <c r="A628"/>
      <c r="B628"/>
      <c r="C628"/>
      <c r="D628"/>
    </row>
    <row r="629" spans="1:4" x14ac:dyDescent="0.2">
      <c r="A629"/>
      <c r="B629"/>
      <c r="C629"/>
      <c r="D629"/>
    </row>
    <row r="630" spans="1:4" x14ac:dyDescent="0.2">
      <c r="A630"/>
      <c r="B630"/>
      <c r="C630"/>
      <c r="D630"/>
    </row>
    <row r="631" spans="1:4" x14ac:dyDescent="0.2">
      <c r="A631"/>
      <c r="B631"/>
      <c r="C631"/>
      <c r="D631"/>
    </row>
    <row r="632" spans="1:4" x14ac:dyDescent="0.2">
      <c r="A632"/>
      <c r="B632"/>
      <c r="C632"/>
      <c r="D632"/>
    </row>
    <row r="633" spans="1:4" x14ac:dyDescent="0.2">
      <c r="A633"/>
      <c r="B633"/>
      <c r="C633"/>
      <c r="D633"/>
    </row>
    <row r="634" spans="1:4" x14ac:dyDescent="0.2">
      <c r="A634"/>
      <c r="B634"/>
      <c r="C634"/>
      <c r="D634"/>
    </row>
    <row r="635" spans="1:4" x14ac:dyDescent="0.2">
      <c r="A635"/>
      <c r="B635"/>
      <c r="C635"/>
      <c r="D635"/>
    </row>
    <row r="636" spans="1:4" x14ac:dyDescent="0.2">
      <c r="A636"/>
      <c r="B636"/>
      <c r="C636"/>
      <c r="D636"/>
    </row>
    <row r="637" spans="1:4" x14ac:dyDescent="0.2">
      <c r="A637"/>
      <c r="B637"/>
      <c r="C637"/>
      <c r="D637"/>
    </row>
    <row r="638" spans="1:4" x14ac:dyDescent="0.2">
      <c r="A638"/>
      <c r="B638"/>
      <c r="C638"/>
      <c r="D638"/>
    </row>
    <row r="639" spans="1:4" x14ac:dyDescent="0.2">
      <c r="A639"/>
      <c r="B639"/>
      <c r="C639"/>
      <c r="D639"/>
    </row>
    <row r="640" spans="1:4" x14ac:dyDescent="0.2">
      <c r="A640"/>
      <c r="B640"/>
      <c r="C640"/>
      <c r="D640"/>
    </row>
    <row r="641" spans="1:4" x14ac:dyDescent="0.2">
      <c r="A641"/>
      <c r="B641"/>
      <c r="C641"/>
      <c r="D641"/>
    </row>
    <row r="642" spans="1:4" x14ac:dyDescent="0.2">
      <c r="A642"/>
      <c r="B642"/>
      <c r="C642"/>
      <c r="D642"/>
    </row>
    <row r="643" spans="1:4" x14ac:dyDescent="0.2">
      <c r="A643"/>
      <c r="B643"/>
      <c r="C643"/>
      <c r="D643"/>
    </row>
    <row r="644" spans="1:4" x14ac:dyDescent="0.2">
      <c r="A644"/>
      <c r="B644"/>
      <c r="C644"/>
      <c r="D644"/>
    </row>
    <row r="645" spans="1:4" x14ac:dyDescent="0.2">
      <c r="A645"/>
      <c r="B645"/>
      <c r="C645"/>
      <c r="D645"/>
    </row>
    <row r="646" spans="1:4" x14ac:dyDescent="0.2">
      <c r="A646"/>
      <c r="B646"/>
      <c r="C646"/>
      <c r="D646"/>
    </row>
    <row r="647" spans="1:4" x14ac:dyDescent="0.2">
      <c r="A647"/>
      <c r="B647"/>
      <c r="C647"/>
      <c r="D647"/>
    </row>
    <row r="648" spans="1:4" x14ac:dyDescent="0.2">
      <c r="A648"/>
      <c r="B648"/>
      <c r="C648"/>
      <c r="D648"/>
    </row>
    <row r="649" spans="1:4" x14ac:dyDescent="0.2">
      <c r="A649"/>
      <c r="B649"/>
      <c r="C649"/>
      <c r="D649"/>
    </row>
    <row r="650" spans="1:4" x14ac:dyDescent="0.2">
      <c r="A650"/>
      <c r="B650"/>
      <c r="C650"/>
      <c r="D650"/>
    </row>
    <row r="651" spans="1:4" x14ac:dyDescent="0.2">
      <c r="A651"/>
      <c r="B651"/>
      <c r="C651"/>
      <c r="D651"/>
    </row>
    <row r="652" spans="1:4" x14ac:dyDescent="0.2">
      <c r="A652"/>
      <c r="B652"/>
      <c r="C652"/>
      <c r="D652"/>
    </row>
    <row r="653" spans="1:4" x14ac:dyDescent="0.2">
      <c r="A653"/>
      <c r="B653"/>
      <c r="C653"/>
      <c r="D653"/>
    </row>
    <row r="654" spans="1:4" x14ac:dyDescent="0.2">
      <c r="A654"/>
      <c r="B654"/>
      <c r="C654"/>
      <c r="D654"/>
    </row>
    <row r="655" spans="1:4" x14ac:dyDescent="0.2">
      <c r="A655"/>
      <c r="B655"/>
      <c r="C655"/>
      <c r="D655"/>
    </row>
    <row r="656" spans="1:4" x14ac:dyDescent="0.2">
      <c r="A656"/>
      <c r="B656"/>
      <c r="C656"/>
      <c r="D656"/>
    </row>
    <row r="657" spans="1:4" x14ac:dyDescent="0.2">
      <c r="A657"/>
      <c r="B657"/>
      <c r="C657"/>
      <c r="D657"/>
    </row>
    <row r="658" spans="1:4" x14ac:dyDescent="0.2">
      <c r="A658"/>
      <c r="B658"/>
      <c r="C658"/>
      <c r="D658"/>
    </row>
    <row r="659" spans="1:4" x14ac:dyDescent="0.2">
      <c r="A659"/>
      <c r="B659"/>
      <c r="C659"/>
      <c r="D659"/>
    </row>
    <row r="660" spans="1:4" x14ac:dyDescent="0.2">
      <c r="A660"/>
      <c r="B660"/>
      <c r="C660"/>
      <c r="D660"/>
    </row>
    <row r="661" spans="1:4" x14ac:dyDescent="0.2">
      <c r="A661"/>
      <c r="B661"/>
      <c r="C661"/>
      <c r="D661"/>
    </row>
    <row r="662" spans="1:4" x14ac:dyDescent="0.2">
      <c r="A662"/>
      <c r="B662"/>
      <c r="C662"/>
      <c r="D662"/>
    </row>
    <row r="663" spans="1:4" x14ac:dyDescent="0.2">
      <c r="A663"/>
      <c r="B663"/>
      <c r="C663"/>
      <c r="D663"/>
    </row>
    <row r="664" spans="1:4" x14ac:dyDescent="0.2">
      <c r="A664"/>
      <c r="B664"/>
      <c r="C664"/>
      <c r="D664"/>
    </row>
    <row r="665" spans="1:4" x14ac:dyDescent="0.2">
      <c r="A665"/>
      <c r="B665"/>
      <c r="C665"/>
      <c r="D665"/>
    </row>
    <row r="666" spans="1:4" x14ac:dyDescent="0.2">
      <c r="A666"/>
      <c r="B666"/>
      <c r="C666"/>
      <c r="D666"/>
    </row>
    <row r="667" spans="1:4" x14ac:dyDescent="0.2">
      <c r="A667"/>
      <c r="B667"/>
      <c r="C667"/>
      <c r="D667"/>
    </row>
    <row r="668" spans="1:4" x14ac:dyDescent="0.2">
      <c r="A668"/>
      <c r="B668"/>
      <c r="C668"/>
      <c r="D668"/>
    </row>
    <row r="669" spans="1:4" x14ac:dyDescent="0.2">
      <c r="A669"/>
      <c r="B669"/>
      <c r="C669"/>
      <c r="D669"/>
    </row>
    <row r="670" spans="1:4" x14ac:dyDescent="0.2">
      <c r="A670"/>
      <c r="B670"/>
      <c r="C670"/>
      <c r="D670"/>
    </row>
    <row r="671" spans="1:4" x14ac:dyDescent="0.2">
      <c r="A671"/>
      <c r="B671"/>
      <c r="C671"/>
      <c r="D671"/>
    </row>
    <row r="672" spans="1:4" x14ac:dyDescent="0.2">
      <c r="A672"/>
      <c r="B672"/>
      <c r="C672"/>
      <c r="D672"/>
    </row>
    <row r="673" spans="1:4" x14ac:dyDescent="0.2">
      <c r="A673"/>
      <c r="B673"/>
      <c r="C673"/>
      <c r="D673"/>
    </row>
    <row r="674" spans="1:4" x14ac:dyDescent="0.2">
      <c r="A674"/>
      <c r="B674"/>
      <c r="C674"/>
      <c r="D674"/>
    </row>
    <row r="675" spans="1:4" x14ac:dyDescent="0.2">
      <c r="A675"/>
      <c r="B675"/>
      <c r="C675"/>
      <c r="D675"/>
    </row>
    <row r="676" spans="1:4" x14ac:dyDescent="0.2">
      <c r="A676"/>
      <c r="B676"/>
      <c r="C676"/>
      <c r="D676"/>
    </row>
    <row r="677" spans="1:4" x14ac:dyDescent="0.2">
      <c r="A677"/>
      <c r="B677"/>
      <c r="C677"/>
      <c r="D677"/>
    </row>
    <row r="678" spans="1:4" x14ac:dyDescent="0.2">
      <c r="A678"/>
      <c r="B678"/>
      <c r="C678"/>
      <c r="D678"/>
    </row>
    <row r="679" spans="1:4" x14ac:dyDescent="0.2">
      <c r="A679"/>
      <c r="B679"/>
      <c r="C679"/>
      <c r="D679"/>
    </row>
    <row r="680" spans="1:4" x14ac:dyDescent="0.2">
      <c r="A680"/>
      <c r="B680"/>
      <c r="C680"/>
      <c r="D680"/>
    </row>
    <row r="681" spans="1:4" x14ac:dyDescent="0.2">
      <c r="A681"/>
      <c r="B681"/>
      <c r="C681"/>
      <c r="D681"/>
    </row>
    <row r="682" spans="1:4" x14ac:dyDescent="0.2">
      <c r="A682"/>
      <c r="B682"/>
      <c r="C682"/>
      <c r="D682"/>
    </row>
    <row r="683" spans="1:4" x14ac:dyDescent="0.2">
      <c r="A683"/>
      <c r="B683"/>
      <c r="C683"/>
      <c r="D683"/>
    </row>
    <row r="684" spans="1:4" x14ac:dyDescent="0.2">
      <c r="A684"/>
      <c r="B684"/>
      <c r="C684"/>
      <c r="D684"/>
    </row>
    <row r="685" spans="1:4" x14ac:dyDescent="0.2">
      <c r="A685"/>
      <c r="B685"/>
      <c r="C685"/>
      <c r="D685"/>
    </row>
    <row r="686" spans="1:4" x14ac:dyDescent="0.2">
      <c r="A686"/>
      <c r="B686"/>
      <c r="C686"/>
      <c r="D686"/>
    </row>
    <row r="687" spans="1:4" x14ac:dyDescent="0.2">
      <c r="A687"/>
      <c r="B687"/>
      <c r="C687"/>
      <c r="D687"/>
    </row>
    <row r="688" spans="1:4" x14ac:dyDescent="0.2">
      <c r="A688"/>
      <c r="B688"/>
      <c r="C688"/>
      <c r="D688"/>
    </row>
    <row r="689" spans="1:4" x14ac:dyDescent="0.2">
      <c r="A689"/>
      <c r="B689"/>
      <c r="C689"/>
      <c r="D689"/>
    </row>
    <row r="690" spans="1:4" x14ac:dyDescent="0.2">
      <c r="A690"/>
      <c r="B690"/>
      <c r="C690"/>
      <c r="D690"/>
    </row>
    <row r="691" spans="1:4" x14ac:dyDescent="0.2">
      <c r="A691"/>
      <c r="B691"/>
      <c r="C691"/>
      <c r="D691"/>
    </row>
    <row r="692" spans="1:4" x14ac:dyDescent="0.2">
      <c r="A692"/>
      <c r="B692"/>
      <c r="C692"/>
      <c r="D692"/>
    </row>
    <row r="693" spans="1:4" x14ac:dyDescent="0.2">
      <c r="A693"/>
      <c r="B693"/>
      <c r="C693"/>
      <c r="D693"/>
    </row>
    <row r="694" spans="1:4" x14ac:dyDescent="0.2">
      <c r="A694"/>
      <c r="B694"/>
      <c r="C694"/>
      <c r="D694"/>
    </row>
    <row r="695" spans="1:4" x14ac:dyDescent="0.2">
      <c r="A695"/>
      <c r="B695"/>
      <c r="C695"/>
      <c r="D695"/>
    </row>
    <row r="696" spans="1:4" x14ac:dyDescent="0.2">
      <c r="A696"/>
      <c r="B696"/>
      <c r="C696"/>
      <c r="D696"/>
    </row>
    <row r="697" spans="1:4" x14ac:dyDescent="0.2">
      <c r="A697"/>
      <c r="B697"/>
      <c r="C697"/>
      <c r="D697"/>
    </row>
    <row r="698" spans="1:4" x14ac:dyDescent="0.2">
      <c r="A698"/>
      <c r="B698"/>
      <c r="C698"/>
      <c r="D698"/>
    </row>
    <row r="699" spans="1:4" x14ac:dyDescent="0.2">
      <c r="A699"/>
      <c r="B699"/>
      <c r="C699"/>
      <c r="D699"/>
    </row>
    <row r="700" spans="1:4" x14ac:dyDescent="0.2">
      <c r="A700"/>
      <c r="B700"/>
      <c r="C700"/>
      <c r="D700"/>
    </row>
    <row r="701" spans="1:4" x14ac:dyDescent="0.2">
      <c r="A701"/>
      <c r="B701"/>
      <c r="C701"/>
      <c r="D701"/>
    </row>
    <row r="702" spans="1:4" x14ac:dyDescent="0.2">
      <c r="A702"/>
      <c r="B702"/>
      <c r="C702"/>
      <c r="D702"/>
    </row>
    <row r="703" spans="1:4" x14ac:dyDescent="0.2">
      <c r="A703"/>
      <c r="B703"/>
      <c r="C703"/>
      <c r="D703"/>
    </row>
    <row r="704" spans="1:4" x14ac:dyDescent="0.2">
      <c r="A704"/>
      <c r="B704"/>
      <c r="C704"/>
      <c r="D704"/>
    </row>
    <row r="705" spans="1:4" x14ac:dyDescent="0.2">
      <c r="A705"/>
      <c r="B705"/>
      <c r="C705"/>
      <c r="D705"/>
    </row>
    <row r="706" spans="1:4" x14ac:dyDescent="0.2">
      <c r="A706"/>
      <c r="B706"/>
      <c r="C706"/>
      <c r="D706"/>
    </row>
    <row r="707" spans="1:4" x14ac:dyDescent="0.2">
      <c r="A707"/>
      <c r="B707"/>
      <c r="C707"/>
      <c r="D707"/>
    </row>
    <row r="708" spans="1:4" x14ac:dyDescent="0.2">
      <c r="A708"/>
      <c r="B708"/>
      <c r="C708"/>
      <c r="D708"/>
    </row>
    <row r="709" spans="1:4" x14ac:dyDescent="0.2">
      <c r="A709"/>
      <c r="B709"/>
      <c r="C709"/>
      <c r="D709"/>
    </row>
    <row r="710" spans="1:4" x14ac:dyDescent="0.2">
      <c r="A710"/>
      <c r="B710"/>
      <c r="C710"/>
      <c r="D710"/>
    </row>
    <row r="711" spans="1:4" x14ac:dyDescent="0.2">
      <c r="A711"/>
      <c r="B711"/>
      <c r="C711"/>
      <c r="D711"/>
    </row>
    <row r="712" spans="1:4" x14ac:dyDescent="0.2">
      <c r="A712"/>
      <c r="B712"/>
      <c r="C712"/>
      <c r="D712"/>
    </row>
    <row r="713" spans="1:4" x14ac:dyDescent="0.2">
      <c r="A713"/>
      <c r="B713"/>
      <c r="C713"/>
      <c r="D713"/>
    </row>
    <row r="714" spans="1:4" x14ac:dyDescent="0.2">
      <c r="A714"/>
      <c r="B714"/>
      <c r="C714"/>
      <c r="D714"/>
    </row>
    <row r="715" spans="1:4" x14ac:dyDescent="0.2">
      <c r="A715"/>
      <c r="B715"/>
      <c r="C715"/>
      <c r="D715"/>
    </row>
    <row r="716" spans="1:4" x14ac:dyDescent="0.2">
      <c r="A716"/>
      <c r="B716"/>
      <c r="C716"/>
      <c r="D716"/>
    </row>
    <row r="717" spans="1:4" x14ac:dyDescent="0.2">
      <c r="A717"/>
      <c r="B717"/>
      <c r="C717"/>
      <c r="D717"/>
    </row>
    <row r="718" spans="1:4" x14ac:dyDescent="0.2">
      <c r="A718"/>
      <c r="B718"/>
      <c r="C718"/>
      <c r="D718"/>
    </row>
    <row r="719" spans="1:4" x14ac:dyDescent="0.2">
      <c r="A719"/>
      <c r="B719"/>
      <c r="C719"/>
      <c r="D719"/>
    </row>
    <row r="720" spans="1:4" x14ac:dyDescent="0.2">
      <c r="A720"/>
      <c r="B720"/>
      <c r="C720"/>
      <c r="D720"/>
    </row>
    <row r="721" spans="1:4" x14ac:dyDescent="0.2">
      <c r="A721"/>
      <c r="B721"/>
      <c r="C721"/>
      <c r="D721"/>
    </row>
    <row r="722" spans="1:4" x14ac:dyDescent="0.2">
      <c r="A722"/>
      <c r="B722"/>
      <c r="C722"/>
      <c r="D722"/>
    </row>
    <row r="723" spans="1:4" x14ac:dyDescent="0.2">
      <c r="A723"/>
      <c r="B723"/>
      <c r="C723"/>
      <c r="D723"/>
    </row>
    <row r="724" spans="1:4" x14ac:dyDescent="0.2">
      <c r="A724"/>
      <c r="B724"/>
      <c r="C724"/>
      <c r="D724"/>
    </row>
    <row r="725" spans="1:4" x14ac:dyDescent="0.2">
      <c r="A725"/>
      <c r="B725"/>
      <c r="C725"/>
      <c r="D725"/>
    </row>
    <row r="726" spans="1:4" x14ac:dyDescent="0.2">
      <c r="A726"/>
      <c r="B726"/>
      <c r="C726"/>
      <c r="D726"/>
    </row>
    <row r="727" spans="1:4" x14ac:dyDescent="0.2">
      <c r="A727"/>
      <c r="B727"/>
      <c r="C727"/>
      <c r="D727"/>
    </row>
    <row r="728" spans="1:4" x14ac:dyDescent="0.2">
      <c r="A728"/>
      <c r="B728"/>
      <c r="C728"/>
      <c r="D728"/>
    </row>
    <row r="729" spans="1:4" x14ac:dyDescent="0.2">
      <c r="A729"/>
      <c r="B729"/>
      <c r="C729"/>
      <c r="D729"/>
    </row>
    <row r="730" spans="1:4" x14ac:dyDescent="0.2">
      <c r="A730"/>
      <c r="B730"/>
      <c r="C730"/>
      <c r="D730"/>
    </row>
    <row r="731" spans="1:4" x14ac:dyDescent="0.2">
      <c r="A731"/>
      <c r="B731"/>
      <c r="C731"/>
      <c r="D731"/>
    </row>
    <row r="732" spans="1:4" x14ac:dyDescent="0.2">
      <c r="A732"/>
      <c r="B732"/>
      <c r="C732"/>
      <c r="D732"/>
    </row>
    <row r="733" spans="1:4" x14ac:dyDescent="0.2">
      <c r="A733"/>
      <c r="B733"/>
      <c r="C733"/>
      <c r="D733"/>
    </row>
    <row r="734" spans="1:4" x14ac:dyDescent="0.2">
      <c r="A734"/>
      <c r="B734"/>
      <c r="C734"/>
      <c r="D734"/>
    </row>
    <row r="735" spans="1:4" x14ac:dyDescent="0.2">
      <c r="A735"/>
      <c r="B735"/>
      <c r="C735"/>
      <c r="D735"/>
    </row>
    <row r="736" spans="1:4" x14ac:dyDescent="0.2">
      <c r="A736"/>
      <c r="B736"/>
      <c r="C736"/>
      <c r="D736"/>
    </row>
    <row r="737" spans="1:4" x14ac:dyDescent="0.2">
      <c r="A737"/>
      <c r="B737"/>
      <c r="C737"/>
      <c r="D737"/>
    </row>
    <row r="738" spans="1:4" x14ac:dyDescent="0.2">
      <c r="A738"/>
      <c r="B738"/>
      <c r="C738"/>
      <c r="D738"/>
    </row>
    <row r="739" spans="1:4" x14ac:dyDescent="0.2">
      <c r="A739"/>
      <c r="B739"/>
      <c r="C739"/>
      <c r="D739"/>
    </row>
    <row r="740" spans="1:4" x14ac:dyDescent="0.2">
      <c r="A740"/>
      <c r="B740"/>
      <c r="C740"/>
      <c r="D740"/>
    </row>
    <row r="741" spans="1:4" x14ac:dyDescent="0.2">
      <c r="A741"/>
      <c r="B741"/>
      <c r="C741"/>
      <c r="D741"/>
    </row>
    <row r="742" spans="1:4" x14ac:dyDescent="0.2">
      <c r="A742"/>
      <c r="B742"/>
      <c r="C742"/>
      <c r="D742"/>
    </row>
    <row r="743" spans="1:4" x14ac:dyDescent="0.2">
      <c r="A743"/>
      <c r="B743"/>
      <c r="C743"/>
      <c r="D743"/>
    </row>
    <row r="744" spans="1:4" x14ac:dyDescent="0.2">
      <c r="A744"/>
      <c r="B744"/>
      <c r="C744"/>
      <c r="D744"/>
    </row>
    <row r="745" spans="1:4" x14ac:dyDescent="0.2">
      <c r="A745"/>
      <c r="B745"/>
      <c r="C745"/>
      <c r="D745"/>
    </row>
    <row r="746" spans="1:4" x14ac:dyDescent="0.2">
      <c r="A746"/>
      <c r="B746"/>
      <c r="C746"/>
      <c r="D746"/>
    </row>
    <row r="747" spans="1:4" x14ac:dyDescent="0.2">
      <c r="A747"/>
      <c r="B747"/>
      <c r="C747"/>
      <c r="D747"/>
    </row>
    <row r="748" spans="1:4" x14ac:dyDescent="0.2">
      <c r="A748"/>
      <c r="B748"/>
      <c r="C748"/>
      <c r="D748"/>
    </row>
    <row r="749" spans="1:4" x14ac:dyDescent="0.2">
      <c r="A749"/>
      <c r="B749"/>
      <c r="C749"/>
      <c r="D749"/>
    </row>
    <row r="750" spans="1:4" x14ac:dyDescent="0.2">
      <c r="A750"/>
      <c r="B750"/>
      <c r="C750"/>
      <c r="D750"/>
    </row>
    <row r="751" spans="1:4" x14ac:dyDescent="0.2">
      <c r="A751"/>
      <c r="B751"/>
      <c r="C751"/>
      <c r="D751"/>
    </row>
    <row r="752" spans="1:4" x14ac:dyDescent="0.2">
      <c r="A752"/>
      <c r="B752"/>
      <c r="C752"/>
      <c r="D752"/>
    </row>
    <row r="753" spans="1:4" x14ac:dyDescent="0.2">
      <c r="A753"/>
      <c r="B753"/>
      <c r="C753"/>
      <c r="D753"/>
    </row>
    <row r="754" spans="1:4" x14ac:dyDescent="0.2">
      <c r="A754"/>
      <c r="B754"/>
      <c r="C754"/>
      <c r="D754"/>
    </row>
    <row r="755" spans="1:4" x14ac:dyDescent="0.2">
      <c r="A755"/>
      <c r="B755"/>
      <c r="C755"/>
      <c r="D755"/>
    </row>
    <row r="756" spans="1:4" x14ac:dyDescent="0.2">
      <c r="A756"/>
      <c r="B756"/>
      <c r="C756"/>
      <c r="D756"/>
    </row>
    <row r="757" spans="1:4" x14ac:dyDescent="0.2">
      <c r="A757"/>
      <c r="B757"/>
      <c r="C757"/>
      <c r="D757"/>
    </row>
    <row r="758" spans="1:4" x14ac:dyDescent="0.2">
      <c r="A758"/>
      <c r="B758"/>
      <c r="C758"/>
      <c r="D758"/>
    </row>
    <row r="759" spans="1:4" x14ac:dyDescent="0.2">
      <c r="A759"/>
      <c r="B759"/>
      <c r="C759"/>
      <c r="D759"/>
    </row>
    <row r="760" spans="1:4" x14ac:dyDescent="0.2">
      <c r="A760"/>
      <c r="B760"/>
      <c r="C760"/>
      <c r="D760"/>
    </row>
    <row r="761" spans="1:4" x14ac:dyDescent="0.2">
      <c r="A761"/>
      <c r="B761"/>
      <c r="C761"/>
      <c r="D761"/>
    </row>
    <row r="762" spans="1:4" x14ac:dyDescent="0.2">
      <c r="A762"/>
      <c r="B762"/>
      <c r="C762"/>
      <c r="D762"/>
    </row>
    <row r="763" spans="1:4" x14ac:dyDescent="0.2">
      <c r="A763"/>
      <c r="B763"/>
      <c r="C763"/>
      <c r="D763"/>
    </row>
    <row r="764" spans="1:4" x14ac:dyDescent="0.2">
      <c r="A764"/>
      <c r="B764"/>
      <c r="C764"/>
      <c r="D764"/>
    </row>
    <row r="765" spans="1:4" x14ac:dyDescent="0.2">
      <c r="A765"/>
      <c r="B765"/>
      <c r="C765"/>
      <c r="D765"/>
    </row>
    <row r="766" spans="1:4" x14ac:dyDescent="0.2">
      <c r="A766"/>
      <c r="B766"/>
      <c r="C766"/>
      <c r="D766"/>
    </row>
    <row r="767" spans="1:4" x14ac:dyDescent="0.2">
      <c r="A767"/>
      <c r="B767"/>
      <c r="C767"/>
      <c r="D767"/>
    </row>
    <row r="768" spans="1:4" x14ac:dyDescent="0.2">
      <c r="A768"/>
      <c r="B768"/>
      <c r="C768"/>
      <c r="D768"/>
    </row>
    <row r="769" spans="1:4" x14ac:dyDescent="0.2">
      <c r="A769"/>
      <c r="B769"/>
      <c r="C769"/>
      <c r="D769"/>
    </row>
    <row r="770" spans="1:4" x14ac:dyDescent="0.2">
      <c r="A770"/>
      <c r="B770"/>
      <c r="C770"/>
      <c r="D770"/>
    </row>
    <row r="771" spans="1:4" x14ac:dyDescent="0.2">
      <c r="A771"/>
      <c r="B771"/>
      <c r="C771"/>
      <c r="D771"/>
    </row>
    <row r="772" spans="1:4" x14ac:dyDescent="0.2">
      <c r="A772"/>
      <c r="B772"/>
      <c r="C772"/>
      <c r="D772"/>
    </row>
    <row r="773" spans="1:4" x14ac:dyDescent="0.2">
      <c r="A773"/>
      <c r="B773"/>
      <c r="C773"/>
      <c r="D773"/>
    </row>
    <row r="774" spans="1:4" x14ac:dyDescent="0.2">
      <c r="A774"/>
      <c r="B774"/>
      <c r="C774"/>
      <c r="D774"/>
    </row>
    <row r="775" spans="1:4" x14ac:dyDescent="0.2">
      <c r="A775"/>
      <c r="B775"/>
      <c r="C775"/>
      <c r="D775"/>
    </row>
    <row r="776" spans="1:4" x14ac:dyDescent="0.2">
      <c r="A776"/>
      <c r="B776"/>
      <c r="C776"/>
      <c r="D776"/>
    </row>
    <row r="777" spans="1:4" x14ac:dyDescent="0.2">
      <c r="A777"/>
      <c r="B777"/>
      <c r="C777"/>
      <c r="D777"/>
    </row>
    <row r="778" spans="1:4" x14ac:dyDescent="0.2">
      <c r="A778"/>
      <c r="B778"/>
      <c r="C778"/>
      <c r="D778"/>
    </row>
    <row r="779" spans="1:4" x14ac:dyDescent="0.2">
      <c r="A779"/>
      <c r="B779"/>
      <c r="C779"/>
      <c r="D779"/>
    </row>
    <row r="780" spans="1:4" x14ac:dyDescent="0.2">
      <c r="A780"/>
      <c r="B780"/>
      <c r="C780"/>
      <c r="D780"/>
    </row>
    <row r="781" spans="1:4" x14ac:dyDescent="0.2">
      <c r="A781"/>
      <c r="B781"/>
      <c r="C781"/>
      <c r="D781"/>
    </row>
    <row r="782" spans="1:4" x14ac:dyDescent="0.2">
      <c r="A782"/>
      <c r="B782"/>
      <c r="C782"/>
      <c r="D782"/>
    </row>
    <row r="783" spans="1:4" x14ac:dyDescent="0.2">
      <c r="A783"/>
      <c r="B783"/>
      <c r="C783"/>
      <c r="D783"/>
    </row>
    <row r="784" spans="1:4" x14ac:dyDescent="0.2">
      <c r="A784"/>
      <c r="B784"/>
      <c r="C784"/>
      <c r="D784"/>
    </row>
    <row r="785" spans="1:4" x14ac:dyDescent="0.2">
      <c r="A785"/>
      <c r="B785"/>
      <c r="C785"/>
      <c r="D785"/>
    </row>
    <row r="786" spans="1:4" x14ac:dyDescent="0.2">
      <c r="A786"/>
      <c r="B786"/>
      <c r="C786"/>
      <c r="D786"/>
    </row>
    <row r="787" spans="1:4" x14ac:dyDescent="0.2">
      <c r="A787"/>
      <c r="B787"/>
      <c r="C787"/>
      <c r="D787"/>
    </row>
    <row r="788" spans="1:4" x14ac:dyDescent="0.2">
      <c r="A788"/>
      <c r="B788"/>
      <c r="C788"/>
      <c r="D788"/>
    </row>
    <row r="789" spans="1:4" x14ac:dyDescent="0.2">
      <c r="A789"/>
      <c r="B789"/>
      <c r="C789"/>
      <c r="D789"/>
    </row>
    <row r="790" spans="1:4" x14ac:dyDescent="0.2">
      <c r="A790"/>
      <c r="B790"/>
      <c r="C790"/>
      <c r="D790"/>
    </row>
    <row r="791" spans="1:4" x14ac:dyDescent="0.2">
      <c r="A791"/>
      <c r="B791"/>
      <c r="C791"/>
      <c r="D791"/>
    </row>
    <row r="792" spans="1:4" x14ac:dyDescent="0.2">
      <c r="A792"/>
      <c r="B792"/>
      <c r="C792"/>
      <c r="D792"/>
    </row>
    <row r="793" spans="1:4" x14ac:dyDescent="0.2">
      <c r="A793"/>
      <c r="B793"/>
      <c r="C793"/>
      <c r="D793"/>
    </row>
    <row r="794" spans="1:4" x14ac:dyDescent="0.2">
      <c r="A794"/>
      <c r="B794"/>
      <c r="C794"/>
      <c r="D794"/>
    </row>
    <row r="795" spans="1:4" x14ac:dyDescent="0.2">
      <c r="A795"/>
      <c r="B795"/>
      <c r="C795"/>
      <c r="D795"/>
    </row>
    <row r="796" spans="1:4" x14ac:dyDescent="0.2">
      <c r="A796"/>
      <c r="B796"/>
      <c r="C796"/>
      <c r="D796"/>
    </row>
    <row r="797" spans="1:4" x14ac:dyDescent="0.2">
      <c r="A797"/>
      <c r="B797"/>
      <c r="C797"/>
      <c r="D797"/>
    </row>
    <row r="798" spans="1:4" x14ac:dyDescent="0.2">
      <c r="A798"/>
      <c r="B798"/>
      <c r="C798"/>
      <c r="D798"/>
    </row>
    <row r="799" spans="1:4" x14ac:dyDescent="0.2">
      <c r="A799"/>
      <c r="B799"/>
      <c r="C799"/>
      <c r="D799"/>
    </row>
    <row r="800" spans="1:4" x14ac:dyDescent="0.2">
      <c r="A800"/>
      <c r="B800"/>
      <c r="C800"/>
      <c r="D800"/>
    </row>
    <row r="801" spans="1:4" x14ac:dyDescent="0.2">
      <c r="A801"/>
      <c r="B801"/>
      <c r="C801"/>
      <c r="D801"/>
    </row>
    <row r="802" spans="1:4" x14ac:dyDescent="0.2">
      <c r="A802"/>
      <c r="B802"/>
      <c r="C802"/>
      <c r="D802"/>
    </row>
    <row r="803" spans="1:4" x14ac:dyDescent="0.2">
      <c r="A803"/>
      <c r="B803"/>
      <c r="C803"/>
      <c r="D803"/>
    </row>
    <row r="804" spans="1:4" x14ac:dyDescent="0.2">
      <c r="A804"/>
      <c r="B804"/>
      <c r="C804"/>
      <c r="D804"/>
    </row>
    <row r="805" spans="1:4" x14ac:dyDescent="0.2">
      <c r="A805"/>
      <c r="B805"/>
      <c r="C805"/>
      <c r="D805"/>
    </row>
    <row r="806" spans="1:4" x14ac:dyDescent="0.2">
      <c r="A806"/>
      <c r="B806"/>
      <c r="C806"/>
      <c r="D806"/>
    </row>
    <row r="807" spans="1:4" x14ac:dyDescent="0.2">
      <c r="A807"/>
      <c r="B807"/>
      <c r="C807"/>
      <c r="D807"/>
    </row>
    <row r="808" spans="1:4" x14ac:dyDescent="0.2">
      <c r="A808"/>
      <c r="B808"/>
      <c r="C808"/>
      <c r="D808"/>
    </row>
    <row r="809" spans="1:4" x14ac:dyDescent="0.2">
      <c r="A809"/>
      <c r="B809"/>
      <c r="C809"/>
      <c r="D809"/>
    </row>
    <row r="810" spans="1:4" x14ac:dyDescent="0.2">
      <c r="A810"/>
      <c r="B810"/>
      <c r="C810"/>
      <c r="D810"/>
    </row>
    <row r="811" spans="1:4" x14ac:dyDescent="0.2">
      <c r="A811"/>
      <c r="B811"/>
      <c r="C811"/>
      <c r="D811"/>
    </row>
    <row r="812" spans="1:4" x14ac:dyDescent="0.2">
      <c r="A812"/>
      <c r="B812"/>
      <c r="C812"/>
      <c r="D812"/>
    </row>
    <row r="813" spans="1:4" x14ac:dyDescent="0.2">
      <c r="A813"/>
      <c r="B813"/>
      <c r="C813"/>
      <c r="D813"/>
    </row>
    <row r="814" spans="1:4" x14ac:dyDescent="0.2">
      <c r="A814"/>
      <c r="B814"/>
      <c r="C814"/>
      <c r="D814"/>
    </row>
    <row r="815" spans="1:4" x14ac:dyDescent="0.2">
      <c r="A815"/>
      <c r="B815"/>
      <c r="C815"/>
      <c r="D815"/>
    </row>
    <row r="816" spans="1:4" x14ac:dyDescent="0.2">
      <c r="A816"/>
      <c r="B816"/>
      <c r="C816"/>
      <c r="D816"/>
    </row>
    <row r="817" spans="1:4" x14ac:dyDescent="0.2">
      <c r="A817"/>
      <c r="B817"/>
      <c r="C817"/>
      <c r="D817"/>
    </row>
    <row r="818" spans="1:4" x14ac:dyDescent="0.2">
      <c r="A818"/>
      <c r="B818"/>
      <c r="C818"/>
      <c r="D818"/>
    </row>
    <row r="819" spans="1:4" x14ac:dyDescent="0.2">
      <c r="A819"/>
      <c r="B819"/>
      <c r="C819"/>
      <c r="D819"/>
    </row>
    <row r="820" spans="1:4" x14ac:dyDescent="0.2">
      <c r="A820"/>
      <c r="B820"/>
      <c r="C820"/>
      <c r="D820"/>
    </row>
    <row r="821" spans="1:4" x14ac:dyDescent="0.2">
      <c r="A821"/>
      <c r="B821"/>
      <c r="C821"/>
      <c r="D821"/>
    </row>
    <row r="822" spans="1:4" x14ac:dyDescent="0.2">
      <c r="A822"/>
      <c r="B822"/>
      <c r="C822"/>
      <c r="D822"/>
    </row>
    <row r="823" spans="1:4" x14ac:dyDescent="0.2">
      <c r="A823"/>
      <c r="B823"/>
      <c r="C823"/>
      <c r="D823"/>
    </row>
    <row r="824" spans="1:4" x14ac:dyDescent="0.2">
      <c r="A824"/>
      <c r="B824"/>
      <c r="C824"/>
      <c r="D824"/>
    </row>
    <row r="825" spans="1:4" x14ac:dyDescent="0.2">
      <c r="A825"/>
      <c r="B825"/>
      <c r="C825"/>
      <c r="D825"/>
    </row>
    <row r="826" spans="1:4" x14ac:dyDescent="0.2">
      <c r="A826"/>
      <c r="B826"/>
      <c r="C826"/>
      <c r="D826"/>
    </row>
    <row r="827" spans="1:4" x14ac:dyDescent="0.2">
      <c r="A827"/>
      <c r="B827"/>
      <c r="C827"/>
      <c r="D827"/>
    </row>
    <row r="828" spans="1:4" x14ac:dyDescent="0.2">
      <c r="A828"/>
      <c r="B828"/>
      <c r="C828"/>
      <c r="D828"/>
    </row>
    <row r="829" spans="1:4" x14ac:dyDescent="0.2">
      <c r="A829"/>
      <c r="B829"/>
      <c r="C829"/>
      <c r="D829"/>
    </row>
    <row r="830" spans="1:4" x14ac:dyDescent="0.2">
      <c r="A830"/>
      <c r="B830"/>
      <c r="C830"/>
      <c r="D830"/>
    </row>
    <row r="831" spans="1:4" x14ac:dyDescent="0.2">
      <c r="A831"/>
      <c r="B831"/>
      <c r="C831"/>
      <c r="D831"/>
    </row>
    <row r="832" spans="1:4" x14ac:dyDescent="0.2">
      <c r="A832"/>
      <c r="B832"/>
      <c r="C832"/>
      <c r="D832"/>
    </row>
    <row r="833" spans="1:4" x14ac:dyDescent="0.2">
      <c r="A833"/>
      <c r="B833"/>
      <c r="C833"/>
      <c r="D833"/>
    </row>
    <row r="834" spans="1:4" x14ac:dyDescent="0.2">
      <c r="A834"/>
      <c r="B834"/>
      <c r="C834"/>
      <c r="D834"/>
    </row>
    <row r="835" spans="1:4" x14ac:dyDescent="0.2">
      <c r="A835"/>
      <c r="B835"/>
      <c r="C835"/>
      <c r="D835"/>
    </row>
    <row r="836" spans="1:4" x14ac:dyDescent="0.2">
      <c r="A836"/>
      <c r="B836"/>
      <c r="C836"/>
      <c r="D836"/>
    </row>
    <row r="837" spans="1:4" x14ac:dyDescent="0.2">
      <c r="A837"/>
      <c r="B837"/>
      <c r="C837"/>
      <c r="D837"/>
    </row>
    <row r="838" spans="1:4" x14ac:dyDescent="0.2">
      <c r="A838"/>
      <c r="B838"/>
      <c r="C838"/>
      <c r="D838"/>
    </row>
    <row r="839" spans="1:4" x14ac:dyDescent="0.2">
      <c r="A839"/>
      <c r="B839"/>
      <c r="C839"/>
      <c r="D839"/>
    </row>
    <row r="840" spans="1:4" x14ac:dyDescent="0.2">
      <c r="A840"/>
      <c r="B840"/>
      <c r="C840"/>
      <c r="D840"/>
    </row>
    <row r="841" spans="1:4" x14ac:dyDescent="0.2">
      <c r="A841"/>
      <c r="B841"/>
      <c r="C841"/>
      <c r="D841"/>
    </row>
    <row r="842" spans="1:4" x14ac:dyDescent="0.2">
      <c r="A842"/>
      <c r="B842"/>
      <c r="C842"/>
      <c r="D842"/>
    </row>
    <row r="843" spans="1:4" x14ac:dyDescent="0.2">
      <c r="A843"/>
      <c r="B843"/>
      <c r="C843"/>
      <c r="D843"/>
    </row>
    <row r="844" spans="1:4" x14ac:dyDescent="0.2">
      <c r="A844"/>
      <c r="B844"/>
      <c r="C844"/>
      <c r="D844"/>
    </row>
    <row r="845" spans="1:4" x14ac:dyDescent="0.2">
      <c r="A845"/>
      <c r="B845"/>
      <c r="C845"/>
      <c r="D845"/>
    </row>
    <row r="846" spans="1:4" x14ac:dyDescent="0.2">
      <c r="A846"/>
      <c r="B846"/>
      <c r="C846"/>
      <c r="D846"/>
    </row>
    <row r="847" spans="1:4" x14ac:dyDescent="0.2">
      <c r="A847"/>
      <c r="B847"/>
      <c r="C847"/>
      <c r="D847"/>
    </row>
    <row r="848" spans="1:4" x14ac:dyDescent="0.2">
      <c r="A848"/>
      <c r="B848"/>
      <c r="C848"/>
      <c r="D848"/>
    </row>
    <row r="849" spans="1:4" x14ac:dyDescent="0.2">
      <c r="A849"/>
      <c r="B849"/>
      <c r="C849"/>
      <c r="D849"/>
    </row>
    <row r="850" spans="1:4" x14ac:dyDescent="0.2">
      <c r="A850"/>
      <c r="B850"/>
      <c r="C850"/>
      <c r="D850"/>
    </row>
    <row r="851" spans="1:4" x14ac:dyDescent="0.2">
      <c r="A851"/>
      <c r="B851"/>
      <c r="C851"/>
      <c r="D851"/>
    </row>
    <row r="852" spans="1:4" x14ac:dyDescent="0.2">
      <c r="A852"/>
      <c r="B852"/>
      <c r="C852"/>
      <c r="D852"/>
    </row>
    <row r="853" spans="1:4" x14ac:dyDescent="0.2">
      <c r="A853"/>
      <c r="B853"/>
      <c r="C853"/>
      <c r="D853"/>
    </row>
    <row r="854" spans="1:4" x14ac:dyDescent="0.2">
      <c r="A854"/>
      <c r="B854"/>
      <c r="C854"/>
      <c r="D854"/>
    </row>
    <row r="855" spans="1:4" x14ac:dyDescent="0.2">
      <c r="A855"/>
      <c r="B855"/>
      <c r="C855"/>
      <c r="D855"/>
    </row>
    <row r="856" spans="1:4" x14ac:dyDescent="0.2">
      <c r="A856"/>
      <c r="B856"/>
      <c r="C856"/>
      <c r="D856"/>
    </row>
    <row r="857" spans="1:4" x14ac:dyDescent="0.2">
      <c r="A857"/>
      <c r="B857"/>
      <c r="C857"/>
      <c r="D857"/>
    </row>
    <row r="858" spans="1:4" x14ac:dyDescent="0.2">
      <c r="A858"/>
      <c r="B858"/>
      <c r="C858"/>
      <c r="D858"/>
    </row>
    <row r="859" spans="1:4" x14ac:dyDescent="0.2">
      <c r="A859"/>
      <c r="B859"/>
      <c r="C859"/>
      <c r="D859"/>
    </row>
    <row r="860" spans="1:4" x14ac:dyDescent="0.2">
      <c r="A860"/>
      <c r="B860"/>
      <c r="C860"/>
      <c r="D860"/>
    </row>
    <row r="861" spans="1:4" x14ac:dyDescent="0.2">
      <c r="A861"/>
      <c r="B861"/>
      <c r="C861"/>
      <c r="D861"/>
    </row>
    <row r="862" spans="1:4" x14ac:dyDescent="0.2">
      <c r="A862"/>
      <c r="B862"/>
      <c r="C862"/>
      <c r="D862"/>
    </row>
    <row r="863" spans="1:4" x14ac:dyDescent="0.2">
      <c r="A863"/>
      <c r="B863"/>
      <c r="C863"/>
      <c r="D863"/>
    </row>
    <row r="864" spans="1:4" x14ac:dyDescent="0.2">
      <c r="A864"/>
      <c r="B864"/>
      <c r="C864"/>
      <c r="D864"/>
    </row>
    <row r="865" spans="1:4" x14ac:dyDescent="0.2">
      <c r="A865"/>
      <c r="B865"/>
      <c r="C865"/>
      <c r="D865"/>
    </row>
    <row r="866" spans="1:4" x14ac:dyDescent="0.2">
      <c r="A866"/>
      <c r="B866"/>
      <c r="C866"/>
      <c r="D866"/>
    </row>
    <row r="867" spans="1:4" x14ac:dyDescent="0.2">
      <c r="A867"/>
      <c r="B867"/>
      <c r="C867"/>
      <c r="D867"/>
    </row>
    <row r="868" spans="1:4" x14ac:dyDescent="0.2">
      <c r="A868"/>
      <c r="B868"/>
      <c r="C868"/>
      <c r="D868"/>
    </row>
    <row r="869" spans="1:4" x14ac:dyDescent="0.2">
      <c r="A869"/>
      <c r="B869"/>
      <c r="C869"/>
      <c r="D869"/>
    </row>
    <row r="870" spans="1:4" x14ac:dyDescent="0.2">
      <c r="A870"/>
      <c r="B870"/>
      <c r="C870"/>
      <c r="D870"/>
    </row>
    <row r="871" spans="1:4" x14ac:dyDescent="0.2">
      <c r="A871"/>
      <c r="B871"/>
      <c r="C871"/>
      <c r="D871"/>
    </row>
    <row r="872" spans="1:4" x14ac:dyDescent="0.2">
      <c r="A872"/>
      <c r="B872"/>
      <c r="C872"/>
      <c r="D872"/>
    </row>
    <row r="873" spans="1:4" x14ac:dyDescent="0.2">
      <c r="A873"/>
      <c r="B873"/>
      <c r="C873"/>
      <c r="D873"/>
    </row>
    <row r="874" spans="1:4" x14ac:dyDescent="0.2">
      <c r="A874"/>
      <c r="B874"/>
      <c r="C874"/>
      <c r="D874"/>
    </row>
    <row r="875" spans="1:4" x14ac:dyDescent="0.2">
      <c r="A875"/>
      <c r="B875"/>
      <c r="C875"/>
      <c r="D875"/>
    </row>
    <row r="876" spans="1:4" x14ac:dyDescent="0.2">
      <c r="A876"/>
      <c r="B876"/>
      <c r="C876"/>
      <c r="D876"/>
    </row>
    <row r="877" spans="1:4" x14ac:dyDescent="0.2">
      <c r="A877"/>
      <c r="B877"/>
      <c r="C877"/>
      <c r="D877"/>
    </row>
    <row r="878" spans="1:4" x14ac:dyDescent="0.2">
      <c r="A878"/>
      <c r="B878"/>
      <c r="C878"/>
      <c r="D878"/>
    </row>
    <row r="879" spans="1:4" x14ac:dyDescent="0.2">
      <c r="A879"/>
      <c r="B879"/>
      <c r="C879"/>
      <c r="D879"/>
    </row>
    <row r="880" spans="1:4" x14ac:dyDescent="0.2">
      <c r="A880"/>
      <c r="B880"/>
      <c r="C880"/>
      <c r="D880"/>
    </row>
    <row r="881" spans="1:4" x14ac:dyDescent="0.2">
      <c r="A881"/>
      <c r="B881"/>
      <c r="C881"/>
      <c r="D881"/>
    </row>
    <row r="882" spans="1:4" x14ac:dyDescent="0.2">
      <c r="A882"/>
      <c r="B882"/>
      <c r="C882"/>
      <c r="D882"/>
    </row>
    <row r="883" spans="1:4" x14ac:dyDescent="0.2">
      <c r="A883"/>
      <c r="B883"/>
      <c r="C883"/>
      <c r="D883"/>
    </row>
    <row r="884" spans="1:4" x14ac:dyDescent="0.2">
      <c r="A884"/>
      <c r="B884"/>
      <c r="C884"/>
      <c r="D884"/>
    </row>
    <row r="885" spans="1:4" x14ac:dyDescent="0.2">
      <c r="A885"/>
      <c r="B885"/>
      <c r="C885"/>
      <c r="D885"/>
    </row>
    <row r="886" spans="1:4" x14ac:dyDescent="0.2">
      <c r="A886"/>
      <c r="B886"/>
      <c r="C886"/>
      <c r="D886"/>
    </row>
    <row r="887" spans="1:4" x14ac:dyDescent="0.2">
      <c r="A887"/>
      <c r="B887"/>
      <c r="C887"/>
      <c r="D887"/>
    </row>
    <row r="888" spans="1:4" x14ac:dyDescent="0.2">
      <c r="A888"/>
      <c r="B888"/>
      <c r="C888"/>
      <c r="D888"/>
    </row>
    <row r="889" spans="1:4" x14ac:dyDescent="0.2">
      <c r="A889"/>
      <c r="B889"/>
      <c r="C889"/>
      <c r="D889"/>
    </row>
    <row r="890" spans="1:4" x14ac:dyDescent="0.2">
      <c r="A890"/>
      <c r="B890"/>
      <c r="C890"/>
      <c r="D890"/>
    </row>
    <row r="891" spans="1:4" x14ac:dyDescent="0.2">
      <c r="A891"/>
      <c r="B891"/>
      <c r="C891"/>
      <c r="D891"/>
    </row>
    <row r="892" spans="1:4" x14ac:dyDescent="0.2">
      <c r="A892"/>
      <c r="B892"/>
      <c r="C892"/>
      <c r="D892"/>
    </row>
    <row r="893" spans="1:4" x14ac:dyDescent="0.2">
      <c r="A893"/>
      <c r="B893"/>
      <c r="C893"/>
      <c r="D893"/>
    </row>
    <row r="894" spans="1:4" x14ac:dyDescent="0.2">
      <c r="A894"/>
      <c r="B894"/>
      <c r="C894"/>
      <c r="D894"/>
    </row>
    <row r="895" spans="1:4" x14ac:dyDescent="0.2">
      <c r="A895"/>
      <c r="B895"/>
      <c r="C895"/>
      <c r="D895"/>
    </row>
    <row r="896" spans="1:4" x14ac:dyDescent="0.2">
      <c r="A896"/>
      <c r="B896"/>
      <c r="C896"/>
      <c r="D896"/>
    </row>
    <row r="897" spans="1:4" x14ac:dyDescent="0.2">
      <c r="A897"/>
      <c r="B897"/>
      <c r="C897"/>
      <c r="D897"/>
    </row>
    <row r="898" spans="1:4" x14ac:dyDescent="0.2">
      <c r="A898"/>
      <c r="B898"/>
      <c r="C898"/>
      <c r="D898"/>
    </row>
    <row r="899" spans="1:4" x14ac:dyDescent="0.2">
      <c r="A899"/>
      <c r="B899"/>
      <c r="C899"/>
      <c r="D899"/>
    </row>
    <row r="900" spans="1:4" x14ac:dyDescent="0.2">
      <c r="A900"/>
      <c r="B900"/>
      <c r="C900"/>
      <c r="D900"/>
    </row>
    <row r="901" spans="1:4" x14ac:dyDescent="0.2">
      <c r="A901"/>
      <c r="B901"/>
      <c r="C901"/>
      <c r="D901"/>
    </row>
    <row r="902" spans="1:4" x14ac:dyDescent="0.2">
      <c r="A902"/>
      <c r="B902"/>
      <c r="C902"/>
      <c r="D902"/>
    </row>
    <row r="903" spans="1:4" x14ac:dyDescent="0.2">
      <c r="A903"/>
      <c r="B903"/>
      <c r="C903"/>
      <c r="D903"/>
    </row>
    <row r="904" spans="1:4" x14ac:dyDescent="0.2">
      <c r="A904"/>
      <c r="B904"/>
      <c r="C904"/>
      <c r="D904"/>
    </row>
    <row r="905" spans="1:4" x14ac:dyDescent="0.2">
      <c r="A905"/>
      <c r="B905"/>
      <c r="C905"/>
      <c r="D905"/>
    </row>
    <row r="906" spans="1:4" x14ac:dyDescent="0.2">
      <c r="A906"/>
      <c r="B906"/>
      <c r="C906"/>
      <c r="D906"/>
    </row>
    <row r="907" spans="1:4" x14ac:dyDescent="0.2">
      <c r="A907"/>
      <c r="B907"/>
      <c r="C907"/>
      <c r="D907"/>
    </row>
    <row r="908" spans="1:4" x14ac:dyDescent="0.2">
      <c r="A908"/>
      <c r="B908"/>
      <c r="C908"/>
      <c r="D908"/>
    </row>
    <row r="909" spans="1:4" x14ac:dyDescent="0.2">
      <c r="A909"/>
      <c r="B909"/>
      <c r="C909"/>
      <c r="D909"/>
    </row>
    <row r="910" spans="1:4" x14ac:dyDescent="0.2">
      <c r="A910"/>
      <c r="B910"/>
      <c r="C910"/>
      <c r="D910"/>
    </row>
    <row r="911" spans="1:4" x14ac:dyDescent="0.2">
      <c r="A911"/>
      <c r="B911"/>
      <c r="C911"/>
      <c r="D911"/>
    </row>
    <row r="912" spans="1:4" x14ac:dyDescent="0.2">
      <c r="A912"/>
      <c r="B912"/>
      <c r="C912"/>
      <c r="D912"/>
    </row>
    <row r="913" spans="1:4" x14ac:dyDescent="0.2">
      <c r="A913"/>
      <c r="B913"/>
      <c r="C913"/>
      <c r="D913"/>
    </row>
    <row r="914" spans="1:4" x14ac:dyDescent="0.2">
      <c r="A914"/>
      <c r="B914"/>
      <c r="C914"/>
      <c r="D914"/>
    </row>
    <row r="915" spans="1:4" x14ac:dyDescent="0.2">
      <c r="A915"/>
      <c r="B915"/>
      <c r="C915"/>
      <c r="D915"/>
    </row>
    <row r="916" spans="1:4" x14ac:dyDescent="0.2">
      <c r="A916"/>
      <c r="B916"/>
      <c r="C916"/>
      <c r="D916"/>
    </row>
    <row r="917" spans="1:4" x14ac:dyDescent="0.2">
      <c r="A917"/>
      <c r="B917"/>
      <c r="C917"/>
      <c r="D917"/>
    </row>
    <row r="918" spans="1:4" x14ac:dyDescent="0.2">
      <c r="A918"/>
      <c r="B918"/>
      <c r="C918"/>
      <c r="D918"/>
    </row>
    <row r="919" spans="1:4" x14ac:dyDescent="0.2">
      <c r="A919"/>
      <c r="B919"/>
      <c r="C919"/>
      <c r="D919"/>
    </row>
    <row r="920" spans="1:4" x14ac:dyDescent="0.2">
      <c r="A920"/>
      <c r="B920"/>
      <c r="C920"/>
      <c r="D920"/>
    </row>
    <row r="921" spans="1:4" x14ac:dyDescent="0.2">
      <c r="A921"/>
      <c r="B921"/>
      <c r="C921"/>
      <c r="D921"/>
    </row>
    <row r="922" spans="1:4" x14ac:dyDescent="0.2">
      <c r="A922"/>
      <c r="B922"/>
      <c r="C922"/>
      <c r="D922"/>
    </row>
    <row r="923" spans="1:4" x14ac:dyDescent="0.2">
      <c r="A923"/>
      <c r="B923"/>
      <c r="C923"/>
      <c r="D923"/>
    </row>
    <row r="924" spans="1:4" x14ac:dyDescent="0.2">
      <c r="A924"/>
      <c r="B924"/>
      <c r="C924"/>
      <c r="D924"/>
    </row>
    <row r="925" spans="1:4" x14ac:dyDescent="0.2">
      <c r="A925"/>
      <c r="B925"/>
      <c r="C925"/>
      <c r="D925"/>
    </row>
    <row r="926" spans="1:4" x14ac:dyDescent="0.2">
      <c r="A926"/>
      <c r="B926"/>
      <c r="C926"/>
      <c r="D926"/>
    </row>
    <row r="927" spans="1:4" x14ac:dyDescent="0.2">
      <c r="A927"/>
      <c r="B927"/>
      <c r="C927"/>
      <c r="D927"/>
    </row>
    <row r="928" spans="1:4" x14ac:dyDescent="0.2">
      <c r="A928"/>
      <c r="B928"/>
      <c r="C928"/>
      <c r="D928"/>
    </row>
    <row r="929" spans="1:4" x14ac:dyDescent="0.2">
      <c r="A929"/>
      <c r="B929"/>
      <c r="C929"/>
      <c r="D929"/>
    </row>
    <row r="930" spans="1:4" x14ac:dyDescent="0.2">
      <c r="A930"/>
      <c r="B930"/>
      <c r="C930"/>
      <c r="D930"/>
    </row>
    <row r="931" spans="1:4" x14ac:dyDescent="0.2">
      <c r="A931"/>
      <c r="B931"/>
      <c r="C931"/>
      <c r="D931"/>
    </row>
    <row r="932" spans="1:4" x14ac:dyDescent="0.2">
      <c r="A932"/>
      <c r="B932"/>
      <c r="C932"/>
      <c r="D932"/>
    </row>
    <row r="933" spans="1:4" x14ac:dyDescent="0.2">
      <c r="A933"/>
      <c r="B933"/>
      <c r="C933"/>
      <c r="D933"/>
    </row>
    <row r="934" spans="1:4" x14ac:dyDescent="0.2">
      <c r="A934"/>
      <c r="B934"/>
      <c r="C934"/>
      <c r="D934"/>
    </row>
    <row r="935" spans="1:4" x14ac:dyDescent="0.2">
      <c r="A935"/>
      <c r="B935"/>
      <c r="C935"/>
      <c r="D935"/>
    </row>
    <row r="936" spans="1:4" x14ac:dyDescent="0.2">
      <c r="A936"/>
      <c r="B936"/>
      <c r="C936"/>
      <c r="D936"/>
    </row>
    <row r="937" spans="1:4" x14ac:dyDescent="0.2">
      <c r="A937"/>
      <c r="B937"/>
      <c r="C937"/>
      <c r="D937"/>
    </row>
    <row r="938" spans="1:4" x14ac:dyDescent="0.2">
      <c r="A938"/>
      <c r="B938"/>
      <c r="C938"/>
      <c r="D938"/>
    </row>
    <row r="939" spans="1:4" x14ac:dyDescent="0.2">
      <c r="A939"/>
      <c r="B939"/>
      <c r="C939"/>
      <c r="D939"/>
    </row>
    <row r="940" spans="1:4" x14ac:dyDescent="0.2">
      <c r="A940"/>
      <c r="B940"/>
      <c r="C940"/>
      <c r="D940"/>
    </row>
    <row r="941" spans="1:4" x14ac:dyDescent="0.2">
      <c r="A941"/>
      <c r="B941"/>
      <c r="C941"/>
      <c r="D941"/>
    </row>
    <row r="942" spans="1:4" x14ac:dyDescent="0.2">
      <c r="A942"/>
      <c r="B942"/>
      <c r="C942"/>
      <c r="D942"/>
    </row>
    <row r="943" spans="1:4" x14ac:dyDescent="0.2">
      <c r="A943"/>
      <c r="B943"/>
      <c r="C943"/>
      <c r="D943"/>
    </row>
    <row r="944" spans="1:4" x14ac:dyDescent="0.2">
      <c r="A944"/>
      <c r="B944"/>
      <c r="C944"/>
      <c r="D944"/>
    </row>
    <row r="945" spans="1:4" x14ac:dyDescent="0.2">
      <c r="A945"/>
      <c r="B945"/>
      <c r="C945"/>
      <c r="D945"/>
    </row>
    <row r="946" spans="1:4" x14ac:dyDescent="0.2">
      <c r="A946"/>
      <c r="B946"/>
      <c r="C946"/>
      <c r="D946"/>
    </row>
    <row r="947" spans="1:4" x14ac:dyDescent="0.2">
      <c r="A947"/>
      <c r="B947"/>
      <c r="C947"/>
      <c r="D947"/>
    </row>
    <row r="948" spans="1:4" x14ac:dyDescent="0.2">
      <c r="A948"/>
      <c r="B948"/>
      <c r="C948"/>
      <c r="D948"/>
    </row>
    <row r="949" spans="1:4" x14ac:dyDescent="0.2">
      <c r="A949"/>
      <c r="B949"/>
      <c r="C949"/>
      <c r="D949"/>
    </row>
    <row r="950" spans="1:4" x14ac:dyDescent="0.2">
      <c r="A950"/>
      <c r="B950"/>
      <c r="C950"/>
      <c r="D950"/>
    </row>
    <row r="951" spans="1:4" x14ac:dyDescent="0.2">
      <c r="A951"/>
      <c r="B951"/>
      <c r="C951"/>
      <c r="D951"/>
    </row>
    <row r="952" spans="1:4" x14ac:dyDescent="0.2">
      <c r="A952"/>
      <c r="B952"/>
      <c r="C952"/>
      <c r="D952"/>
    </row>
    <row r="953" spans="1:4" x14ac:dyDescent="0.2">
      <c r="A953"/>
      <c r="B953"/>
      <c r="C953"/>
      <c r="D953"/>
    </row>
    <row r="954" spans="1:4" x14ac:dyDescent="0.2">
      <c r="A954"/>
      <c r="B954"/>
      <c r="C954"/>
      <c r="D954"/>
    </row>
    <row r="955" spans="1:4" x14ac:dyDescent="0.2">
      <c r="A955"/>
      <c r="B955"/>
      <c r="C955"/>
      <c r="D955"/>
    </row>
    <row r="956" spans="1:4" x14ac:dyDescent="0.2">
      <c r="A956"/>
      <c r="B956"/>
      <c r="C956"/>
      <c r="D956"/>
    </row>
    <row r="957" spans="1:4" x14ac:dyDescent="0.2">
      <c r="A957"/>
      <c r="B957"/>
      <c r="C957"/>
      <c r="D957"/>
    </row>
    <row r="958" spans="1:4" x14ac:dyDescent="0.2">
      <c r="A958"/>
      <c r="B958"/>
      <c r="C958"/>
      <c r="D958"/>
    </row>
    <row r="959" spans="1:4" x14ac:dyDescent="0.2">
      <c r="A959"/>
      <c r="B959"/>
      <c r="C959"/>
      <c r="D959"/>
    </row>
    <row r="960" spans="1:4" x14ac:dyDescent="0.2">
      <c r="A960"/>
      <c r="B960"/>
      <c r="C960"/>
      <c r="D960"/>
    </row>
    <row r="961" spans="1:4" x14ac:dyDescent="0.2">
      <c r="A961"/>
      <c r="B961"/>
      <c r="C961"/>
      <c r="D961"/>
    </row>
    <row r="962" spans="1:4" x14ac:dyDescent="0.2">
      <c r="A962"/>
      <c r="B962"/>
      <c r="C962"/>
      <c r="D962"/>
    </row>
    <row r="963" spans="1:4" x14ac:dyDescent="0.2">
      <c r="A963"/>
      <c r="B963"/>
      <c r="C963"/>
      <c r="D963"/>
    </row>
    <row r="964" spans="1:4" x14ac:dyDescent="0.2">
      <c r="A964"/>
      <c r="B964"/>
      <c r="C964"/>
      <c r="D964"/>
    </row>
    <row r="965" spans="1:4" x14ac:dyDescent="0.2">
      <c r="A965"/>
      <c r="B965"/>
      <c r="C965"/>
      <c r="D965"/>
    </row>
    <row r="966" spans="1:4" x14ac:dyDescent="0.2">
      <c r="A966"/>
      <c r="B966"/>
      <c r="C966"/>
      <c r="D966"/>
    </row>
    <row r="967" spans="1:4" x14ac:dyDescent="0.2">
      <c r="A967"/>
      <c r="B967"/>
      <c r="C967"/>
      <c r="D967"/>
    </row>
    <row r="968" spans="1:4" x14ac:dyDescent="0.2">
      <c r="A968"/>
      <c r="B968"/>
      <c r="C968"/>
      <c r="D968"/>
    </row>
    <row r="969" spans="1:4" x14ac:dyDescent="0.2">
      <c r="A969"/>
      <c r="B969"/>
      <c r="C969"/>
      <c r="D969"/>
    </row>
    <row r="970" spans="1:4" x14ac:dyDescent="0.2">
      <c r="A970"/>
      <c r="B970"/>
      <c r="C970"/>
      <c r="D970"/>
    </row>
    <row r="971" spans="1:4" x14ac:dyDescent="0.2">
      <c r="A971"/>
      <c r="B971"/>
      <c r="C971"/>
      <c r="D971"/>
    </row>
    <row r="972" spans="1:4" x14ac:dyDescent="0.2">
      <c r="A972"/>
      <c r="B972"/>
      <c r="C972"/>
      <c r="D972"/>
    </row>
    <row r="973" spans="1:4" x14ac:dyDescent="0.2">
      <c r="A973"/>
      <c r="B973"/>
      <c r="C973"/>
      <c r="D973"/>
    </row>
    <row r="974" spans="1:4" x14ac:dyDescent="0.2">
      <c r="A974"/>
      <c r="B974"/>
      <c r="C974"/>
      <c r="D974"/>
    </row>
    <row r="975" spans="1:4" x14ac:dyDescent="0.2">
      <c r="A975"/>
      <c r="B975"/>
      <c r="C975"/>
      <c r="D975"/>
    </row>
    <row r="976" spans="1:4" x14ac:dyDescent="0.2">
      <c r="A976"/>
      <c r="B976"/>
      <c r="C976"/>
      <c r="D976"/>
    </row>
    <row r="977" spans="1:4" x14ac:dyDescent="0.2">
      <c r="A977"/>
      <c r="B977"/>
      <c r="C977"/>
      <c r="D977"/>
    </row>
    <row r="978" spans="1:4" x14ac:dyDescent="0.2">
      <c r="A978"/>
      <c r="B978"/>
      <c r="C978"/>
      <c r="D978"/>
    </row>
    <row r="979" spans="1:4" x14ac:dyDescent="0.2">
      <c r="A979"/>
      <c r="B979"/>
      <c r="C979"/>
      <c r="D979"/>
    </row>
    <row r="980" spans="1:4" x14ac:dyDescent="0.2">
      <c r="A980"/>
      <c r="B980"/>
      <c r="C980"/>
      <c r="D980"/>
    </row>
    <row r="981" spans="1:4" x14ac:dyDescent="0.2">
      <c r="A981"/>
      <c r="B981"/>
      <c r="C981"/>
      <c r="D981"/>
    </row>
    <row r="982" spans="1:4" x14ac:dyDescent="0.2">
      <c r="A982"/>
      <c r="B982"/>
      <c r="C982"/>
      <c r="D982"/>
    </row>
    <row r="983" spans="1:4" x14ac:dyDescent="0.2">
      <c r="A983"/>
      <c r="B983"/>
      <c r="C983"/>
      <c r="D983"/>
    </row>
    <row r="984" spans="1:4" x14ac:dyDescent="0.2">
      <c r="A984"/>
      <c r="B984"/>
      <c r="C984"/>
      <c r="D984"/>
    </row>
    <row r="985" spans="1:4" x14ac:dyDescent="0.2">
      <c r="A985"/>
      <c r="B985"/>
      <c r="C985"/>
      <c r="D985"/>
    </row>
    <row r="986" spans="1:4" x14ac:dyDescent="0.2">
      <c r="A986"/>
      <c r="B986"/>
      <c r="C986"/>
      <c r="D986"/>
    </row>
    <row r="987" spans="1:4" x14ac:dyDescent="0.2">
      <c r="A987"/>
      <c r="B987"/>
      <c r="C987"/>
      <c r="D987"/>
    </row>
    <row r="988" spans="1:4" x14ac:dyDescent="0.2">
      <c r="A988"/>
      <c r="B988"/>
      <c r="C988"/>
      <c r="D988"/>
    </row>
    <row r="989" spans="1:4" x14ac:dyDescent="0.2">
      <c r="A989"/>
      <c r="B989"/>
      <c r="C989"/>
      <c r="D989"/>
    </row>
    <row r="990" spans="1:4" x14ac:dyDescent="0.2">
      <c r="A990"/>
      <c r="B990"/>
      <c r="C990"/>
      <c r="D990"/>
    </row>
    <row r="991" spans="1:4" x14ac:dyDescent="0.2">
      <c r="A991"/>
      <c r="B991"/>
      <c r="C991"/>
      <c r="D991"/>
    </row>
    <row r="992" spans="1:4" x14ac:dyDescent="0.2">
      <c r="A992"/>
      <c r="B992"/>
      <c r="C992"/>
      <c r="D992"/>
    </row>
    <row r="993" spans="1:4" x14ac:dyDescent="0.2">
      <c r="A993"/>
      <c r="B993"/>
      <c r="C993"/>
      <c r="D993"/>
    </row>
    <row r="994" spans="1:4" x14ac:dyDescent="0.2">
      <c r="A994"/>
      <c r="B994"/>
      <c r="C994"/>
      <c r="D994"/>
    </row>
    <row r="995" spans="1:4" x14ac:dyDescent="0.2">
      <c r="A995"/>
      <c r="B995"/>
      <c r="C995"/>
      <c r="D995"/>
    </row>
    <row r="996" spans="1:4" x14ac:dyDescent="0.2">
      <c r="A996"/>
      <c r="B996"/>
      <c r="C996"/>
      <c r="D996"/>
    </row>
    <row r="997" spans="1:4" x14ac:dyDescent="0.2">
      <c r="A997"/>
      <c r="B997"/>
      <c r="C997"/>
      <c r="D997"/>
    </row>
    <row r="998" spans="1:4" x14ac:dyDescent="0.2">
      <c r="A998"/>
      <c r="B998"/>
      <c r="C998"/>
      <c r="D998"/>
    </row>
    <row r="999" spans="1:4" x14ac:dyDescent="0.2">
      <c r="A999"/>
      <c r="B999"/>
      <c r="C999"/>
      <c r="D999"/>
    </row>
    <row r="1000" spans="1:4" x14ac:dyDescent="0.2">
      <c r="A1000"/>
      <c r="B1000"/>
      <c r="C1000"/>
      <c r="D1000"/>
    </row>
    <row r="1001" spans="1:4" x14ac:dyDescent="0.2">
      <c r="A1001"/>
      <c r="B1001"/>
      <c r="C1001"/>
      <c r="D1001"/>
    </row>
    <row r="1002" spans="1:4" x14ac:dyDescent="0.2">
      <c r="A1002"/>
      <c r="B1002"/>
      <c r="C1002"/>
      <c r="D1002"/>
    </row>
    <row r="1003" spans="1:4" x14ac:dyDescent="0.2">
      <c r="A1003"/>
      <c r="B1003"/>
      <c r="C1003"/>
      <c r="D1003"/>
    </row>
    <row r="1004" spans="1:4" x14ac:dyDescent="0.2">
      <c r="A1004"/>
      <c r="B1004"/>
      <c r="C1004"/>
      <c r="D1004"/>
    </row>
    <row r="1005" spans="1:4" x14ac:dyDescent="0.2">
      <c r="A1005"/>
      <c r="B1005"/>
      <c r="C1005"/>
      <c r="D1005"/>
    </row>
    <row r="1006" spans="1:4" x14ac:dyDescent="0.2">
      <c r="A1006"/>
      <c r="B1006"/>
      <c r="C1006"/>
      <c r="D1006"/>
    </row>
    <row r="1007" spans="1:4" x14ac:dyDescent="0.2">
      <c r="A1007"/>
      <c r="B1007"/>
      <c r="C1007"/>
      <c r="D1007"/>
    </row>
    <row r="1008" spans="1:4" x14ac:dyDescent="0.2">
      <c r="A1008"/>
      <c r="B1008"/>
      <c r="C1008"/>
      <c r="D1008"/>
    </row>
    <row r="1009" spans="1:4" x14ac:dyDescent="0.2">
      <c r="A1009"/>
      <c r="B1009"/>
      <c r="C1009"/>
      <c r="D1009"/>
    </row>
    <row r="1010" spans="1:4" x14ac:dyDescent="0.2">
      <c r="A1010"/>
      <c r="B1010"/>
      <c r="C1010"/>
      <c r="D1010"/>
    </row>
    <row r="1011" spans="1:4" x14ac:dyDescent="0.2">
      <c r="A1011"/>
      <c r="B1011"/>
      <c r="C1011"/>
      <c r="D1011"/>
    </row>
    <row r="1012" spans="1:4" x14ac:dyDescent="0.2">
      <c r="A1012"/>
      <c r="B1012"/>
      <c r="C1012"/>
      <c r="D1012"/>
    </row>
    <row r="1013" spans="1:4" x14ac:dyDescent="0.2">
      <c r="A1013"/>
      <c r="B1013"/>
      <c r="C1013"/>
      <c r="D1013"/>
    </row>
    <row r="1014" spans="1:4" x14ac:dyDescent="0.2">
      <c r="A1014"/>
      <c r="B1014"/>
      <c r="C1014"/>
      <c r="D1014"/>
    </row>
    <row r="1015" spans="1:4" x14ac:dyDescent="0.2">
      <c r="A1015"/>
      <c r="B1015"/>
      <c r="C1015"/>
      <c r="D1015"/>
    </row>
    <row r="1016" spans="1:4" x14ac:dyDescent="0.2">
      <c r="A1016"/>
      <c r="B1016"/>
      <c r="C1016"/>
      <c r="D1016"/>
    </row>
    <row r="1017" spans="1:4" x14ac:dyDescent="0.2">
      <c r="A1017"/>
      <c r="B1017"/>
      <c r="C1017"/>
      <c r="D1017"/>
    </row>
    <row r="1018" spans="1:4" x14ac:dyDescent="0.2">
      <c r="A1018"/>
      <c r="B1018"/>
      <c r="C1018"/>
      <c r="D1018"/>
    </row>
    <row r="1019" spans="1:4" x14ac:dyDescent="0.2">
      <c r="A1019"/>
      <c r="B1019"/>
      <c r="C1019"/>
      <c r="D1019"/>
    </row>
    <row r="1020" spans="1:4" x14ac:dyDescent="0.2">
      <c r="A1020"/>
      <c r="B1020"/>
      <c r="C1020"/>
      <c r="D1020"/>
    </row>
    <row r="1021" spans="1:4" x14ac:dyDescent="0.2">
      <c r="A1021"/>
      <c r="B1021"/>
      <c r="C1021"/>
      <c r="D1021"/>
    </row>
    <row r="1022" spans="1:4" x14ac:dyDescent="0.2">
      <c r="A1022"/>
      <c r="B1022"/>
      <c r="C1022"/>
      <c r="D1022"/>
    </row>
    <row r="1023" spans="1:4" x14ac:dyDescent="0.2">
      <c r="A1023"/>
      <c r="B1023"/>
      <c r="C1023"/>
      <c r="D1023"/>
    </row>
    <row r="1024" spans="1:4" x14ac:dyDescent="0.2">
      <c r="A1024"/>
      <c r="B1024"/>
      <c r="C1024"/>
      <c r="D1024"/>
    </row>
    <row r="1025" spans="1:4" x14ac:dyDescent="0.2">
      <c r="A1025"/>
      <c r="B1025"/>
      <c r="C1025"/>
      <c r="D1025"/>
    </row>
    <row r="1026" spans="1:4" x14ac:dyDescent="0.2">
      <c r="A1026"/>
      <c r="B1026"/>
      <c r="C1026"/>
      <c r="D1026"/>
    </row>
    <row r="1027" spans="1:4" x14ac:dyDescent="0.2">
      <c r="A1027"/>
      <c r="B1027"/>
      <c r="C1027"/>
      <c r="D1027"/>
    </row>
    <row r="1028" spans="1:4" x14ac:dyDescent="0.2">
      <c r="A1028"/>
      <c r="B1028"/>
      <c r="C1028"/>
      <c r="D1028"/>
    </row>
    <row r="1029" spans="1:4" x14ac:dyDescent="0.2">
      <c r="A1029"/>
      <c r="B1029"/>
      <c r="C1029"/>
      <c r="D1029"/>
    </row>
    <row r="1030" spans="1:4" x14ac:dyDescent="0.2">
      <c r="A1030"/>
      <c r="B1030"/>
      <c r="C1030"/>
      <c r="D1030"/>
    </row>
    <row r="1031" spans="1:4" x14ac:dyDescent="0.2">
      <c r="A1031"/>
      <c r="B1031"/>
      <c r="C1031"/>
      <c r="D1031"/>
    </row>
    <row r="1032" spans="1:4" x14ac:dyDescent="0.2">
      <c r="A1032"/>
      <c r="B1032"/>
      <c r="C1032"/>
      <c r="D1032"/>
    </row>
    <row r="1033" spans="1:4" x14ac:dyDescent="0.2">
      <c r="A1033"/>
      <c r="B1033"/>
      <c r="C1033"/>
      <c r="D1033"/>
    </row>
    <row r="1034" spans="1:4" x14ac:dyDescent="0.2">
      <c r="A1034"/>
      <c r="B1034"/>
      <c r="C1034"/>
      <c r="D1034"/>
    </row>
    <row r="1035" spans="1:4" x14ac:dyDescent="0.2">
      <c r="A1035"/>
      <c r="B1035"/>
      <c r="C1035"/>
      <c r="D1035"/>
    </row>
    <row r="1036" spans="1:4" x14ac:dyDescent="0.2">
      <c r="A1036"/>
      <c r="B1036"/>
      <c r="C1036"/>
      <c r="D1036"/>
    </row>
    <row r="1037" spans="1:4" x14ac:dyDescent="0.2">
      <c r="A1037"/>
      <c r="B1037"/>
      <c r="C1037"/>
      <c r="D1037"/>
    </row>
    <row r="1038" spans="1:4" x14ac:dyDescent="0.2">
      <c r="A1038"/>
      <c r="B1038"/>
      <c r="C1038"/>
      <c r="D1038"/>
    </row>
    <row r="1039" spans="1:4" x14ac:dyDescent="0.2">
      <c r="A1039"/>
      <c r="B1039"/>
      <c r="C1039"/>
      <c r="D1039"/>
    </row>
    <row r="1040" spans="1:4" x14ac:dyDescent="0.2">
      <c r="A1040"/>
      <c r="B1040"/>
      <c r="C1040"/>
      <c r="D1040"/>
    </row>
    <row r="1041" spans="1:4" x14ac:dyDescent="0.2">
      <c r="A1041"/>
      <c r="B1041"/>
      <c r="C1041"/>
      <c r="D1041"/>
    </row>
    <row r="1042" spans="1:4" x14ac:dyDescent="0.2">
      <c r="A1042"/>
      <c r="B1042"/>
      <c r="C1042"/>
      <c r="D1042"/>
    </row>
    <row r="1043" spans="1:4" x14ac:dyDescent="0.2">
      <c r="A1043"/>
      <c r="B1043"/>
      <c r="C1043"/>
      <c r="D1043"/>
    </row>
    <row r="1044" spans="1:4" x14ac:dyDescent="0.2">
      <c r="A1044"/>
      <c r="B1044"/>
      <c r="C1044"/>
      <c r="D1044"/>
    </row>
    <row r="1045" spans="1:4" x14ac:dyDescent="0.2">
      <c r="A1045"/>
      <c r="B1045"/>
      <c r="C1045"/>
      <c r="D1045"/>
    </row>
    <row r="1046" spans="1:4" x14ac:dyDescent="0.2">
      <c r="A1046"/>
      <c r="B1046"/>
      <c r="C1046"/>
      <c r="D1046"/>
    </row>
    <row r="1047" spans="1:4" x14ac:dyDescent="0.2">
      <c r="A1047"/>
      <c r="B1047"/>
      <c r="C1047"/>
      <c r="D1047"/>
    </row>
    <row r="1048" spans="1:4" x14ac:dyDescent="0.2">
      <c r="A1048"/>
      <c r="B1048"/>
      <c r="C1048"/>
      <c r="D1048"/>
    </row>
    <row r="1049" spans="1:4" x14ac:dyDescent="0.2">
      <c r="A1049"/>
      <c r="B1049"/>
      <c r="C1049"/>
      <c r="D1049"/>
    </row>
    <row r="1050" spans="1:4" x14ac:dyDescent="0.2">
      <c r="A1050"/>
      <c r="B1050"/>
      <c r="C1050"/>
      <c r="D1050"/>
    </row>
    <row r="1051" spans="1:4" x14ac:dyDescent="0.2">
      <c r="A1051"/>
      <c r="B1051"/>
      <c r="C1051"/>
      <c r="D1051"/>
    </row>
    <row r="1052" spans="1:4" x14ac:dyDescent="0.2">
      <c r="A1052"/>
      <c r="B1052"/>
      <c r="C1052"/>
      <c r="D1052"/>
    </row>
    <row r="1053" spans="1:4" x14ac:dyDescent="0.2">
      <c r="A1053"/>
      <c r="B1053"/>
      <c r="C1053"/>
      <c r="D1053"/>
    </row>
    <row r="1054" spans="1:4" x14ac:dyDescent="0.2">
      <c r="A1054"/>
      <c r="B1054"/>
      <c r="C1054"/>
      <c r="D1054"/>
    </row>
    <row r="1055" spans="1:4" x14ac:dyDescent="0.2">
      <c r="A1055"/>
      <c r="B1055"/>
      <c r="C1055"/>
      <c r="D1055"/>
    </row>
    <row r="1056" spans="1:4" x14ac:dyDescent="0.2">
      <c r="A1056"/>
      <c r="B1056"/>
      <c r="C1056"/>
      <c r="D1056"/>
    </row>
    <row r="1057" spans="1:4" x14ac:dyDescent="0.2">
      <c r="A1057"/>
      <c r="B1057"/>
      <c r="C1057"/>
      <c r="D1057"/>
    </row>
    <row r="1058" spans="1:4" x14ac:dyDescent="0.2">
      <c r="A1058"/>
      <c r="B1058"/>
      <c r="C1058"/>
      <c r="D1058"/>
    </row>
    <row r="1059" spans="1:4" x14ac:dyDescent="0.2">
      <c r="A1059"/>
      <c r="B1059"/>
      <c r="C1059"/>
      <c r="D1059"/>
    </row>
    <row r="1060" spans="1:4" x14ac:dyDescent="0.2">
      <c r="A1060"/>
      <c r="B1060"/>
      <c r="C1060"/>
      <c r="D1060"/>
    </row>
    <row r="1061" spans="1:4" x14ac:dyDescent="0.2">
      <c r="A1061"/>
      <c r="B1061"/>
      <c r="C1061"/>
      <c r="D1061"/>
    </row>
    <row r="1062" spans="1:4" x14ac:dyDescent="0.2">
      <c r="A1062"/>
      <c r="B1062"/>
      <c r="C1062"/>
      <c r="D1062"/>
    </row>
    <row r="1063" spans="1:4" x14ac:dyDescent="0.2">
      <c r="A1063"/>
      <c r="B1063"/>
      <c r="C1063"/>
      <c r="D1063"/>
    </row>
    <row r="1064" spans="1:4" x14ac:dyDescent="0.2">
      <c r="A1064"/>
      <c r="B1064"/>
      <c r="C1064"/>
      <c r="D1064"/>
    </row>
    <row r="1065" spans="1:4" x14ac:dyDescent="0.2">
      <c r="A1065"/>
      <c r="B1065"/>
      <c r="C1065"/>
      <c r="D1065"/>
    </row>
    <row r="1066" spans="1:4" x14ac:dyDescent="0.2">
      <c r="A1066"/>
      <c r="B1066"/>
      <c r="C1066"/>
      <c r="D1066"/>
    </row>
    <row r="1067" spans="1:4" x14ac:dyDescent="0.2">
      <c r="A1067"/>
      <c r="B1067"/>
      <c r="C1067"/>
      <c r="D1067"/>
    </row>
    <row r="1068" spans="1:4" x14ac:dyDescent="0.2">
      <c r="A1068"/>
      <c r="B1068"/>
      <c r="C1068"/>
      <c r="D1068"/>
    </row>
    <row r="1069" spans="1:4" x14ac:dyDescent="0.2">
      <c r="A1069"/>
      <c r="B1069"/>
      <c r="C1069"/>
      <c r="D1069"/>
    </row>
    <row r="1070" spans="1:4" x14ac:dyDescent="0.2">
      <c r="A1070"/>
      <c r="B1070"/>
      <c r="C1070"/>
      <c r="D1070"/>
    </row>
    <row r="1071" spans="1:4" x14ac:dyDescent="0.2">
      <c r="A1071"/>
      <c r="B1071"/>
      <c r="C1071"/>
      <c r="D1071"/>
    </row>
    <row r="1072" spans="1:4" x14ac:dyDescent="0.2">
      <c r="A1072"/>
      <c r="B1072"/>
      <c r="C1072"/>
      <c r="D1072"/>
    </row>
    <row r="1073" spans="1:4" x14ac:dyDescent="0.2">
      <c r="A1073"/>
      <c r="B1073"/>
      <c r="C1073"/>
      <c r="D1073"/>
    </row>
    <row r="1074" spans="1:4" x14ac:dyDescent="0.2">
      <c r="A1074"/>
      <c r="B1074"/>
      <c r="C1074"/>
      <c r="D1074"/>
    </row>
    <row r="1075" spans="1:4" x14ac:dyDescent="0.2">
      <c r="A1075"/>
      <c r="B1075"/>
      <c r="C1075"/>
      <c r="D1075"/>
    </row>
    <row r="1076" spans="1:4" x14ac:dyDescent="0.2">
      <c r="A1076"/>
      <c r="B1076"/>
      <c r="C1076"/>
      <c r="D1076"/>
    </row>
    <row r="1077" spans="1:4" x14ac:dyDescent="0.2">
      <c r="A1077"/>
      <c r="B1077"/>
      <c r="C1077"/>
      <c r="D1077"/>
    </row>
    <row r="1078" spans="1:4" x14ac:dyDescent="0.2">
      <c r="A1078"/>
      <c r="B1078"/>
      <c r="C1078"/>
      <c r="D1078"/>
    </row>
    <row r="1079" spans="1:4" x14ac:dyDescent="0.2">
      <c r="A1079"/>
      <c r="B1079"/>
      <c r="C1079"/>
      <c r="D1079"/>
    </row>
    <row r="1080" spans="1:4" x14ac:dyDescent="0.2">
      <c r="A1080"/>
      <c r="B1080"/>
      <c r="C1080"/>
      <c r="D1080"/>
    </row>
    <row r="1081" spans="1:4" x14ac:dyDescent="0.2">
      <c r="A1081"/>
      <c r="B1081"/>
      <c r="C1081"/>
      <c r="D1081"/>
    </row>
    <row r="1082" spans="1:4" x14ac:dyDescent="0.2">
      <c r="A1082"/>
      <c r="B1082"/>
      <c r="C1082"/>
      <c r="D1082"/>
    </row>
    <row r="1083" spans="1:4" x14ac:dyDescent="0.2">
      <c r="A1083"/>
      <c r="B1083"/>
      <c r="C1083"/>
      <c r="D1083"/>
    </row>
    <row r="1084" spans="1:4" x14ac:dyDescent="0.2">
      <c r="A1084"/>
      <c r="B1084"/>
      <c r="C1084"/>
      <c r="D1084"/>
    </row>
    <row r="1085" spans="1:4" x14ac:dyDescent="0.2">
      <c r="A1085"/>
      <c r="B1085"/>
      <c r="C1085"/>
      <c r="D1085"/>
    </row>
    <row r="1086" spans="1:4" x14ac:dyDescent="0.2">
      <c r="A1086"/>
      <c r="B1086"/>
      <c r="C1086"/>
      <c r="D1086"/>
    </row>
    <row r="1087" spans="1:4" x14ac:dyDescent="0.2">
      <c r="A1087"/>
      <c r="B1087"/>
      <c r="C1087"/>
      <c r="D1087"/>
    </row>
    <row r="1088" spans="1:4" x14ac:dyDescent="0.2">
      <c r="A1088"/>
      <c r="B1088"/>
      <c r="C1088"/>
      <c r="D1088"/>
    </row>
    <row r="1089" spans="1:4" x14ac:dyDescent="0.2">
      <c r="A1089"/>
      <c r="B1089"/>
      <c r="C1089"/>
      <c r="D1089"/>
    </row>
    <row r="1090" spans="1:4" x14ac:dyDescent="0.2">
      <c r="A1090"/>
      <c r="B1090"/>
      <c r="C1090"/>
      <c r="D1090"/>
    </row>
    <row r="1091" spans="1:4" x14ac:dyDescent="0.2">
      <c r="A1091"/>
      <c r="B1091"/>
      <c r="C1091"/>
      <c r="D1091"/>
    </row>
    <row r="1092" spans="1:4" x14ac:dyDescent="0.2">
      <c r="A1092"/>
      <c r="B1092"/>
      <c r="C1092"/>
      <c r="D1092"/>
    </row>
    <row r="1093" spans="1:4" x14ac:dyDescent="0.2">
      <c r="A1093"/>
      <c r="B1093"/>
      <c r="C1093"/>
      <c r="D1093"/>
    </row>
    <row r="1094" spans="1:4" x14ac:dyDescent="0.2">
      <c r="A1094"/>
      <c r="B1094"/>
      <c r="C1094"/>
      <c r="D1094"/>
    </row>
    <row r="1095" spans="1:4" x14ac:dyDescent="0.2">
      <c r="A1095"/>
      <c r="B1095"/>
      <c r="C1095"/>
      <c r="D1095"/>
    </row>
    <row r="1096" spans="1:4" x14ac:dyDescent="0.2">
      <c r="A1096"/>
      <c r="B1096"/>
      <c r="C1096"/>
      <c r="D1096"/>
    </row>
    <row r="1097" spans="1:4" x14ac:dyDescent="0.2">
      <c r="A1097"/>
      <c r="B1097"/>
      <c r="C1097"/>
      <c r="D1097"/>
    </row>
    <row r="1098" spans="1:4" x14ac:dyDescent="0.2">
      <c r="A1098"/>
      <c r="B1098"/>
      <c r="C1098"/>
      <c r="D1098"/>
    </row>
    <row r="1099" spans="1:4" x14ac:dyDescent="0.2">
      <c r="A1099"/>
      <c r="B1099"/>
      <c r="C1099"/>
      <c r="D1099"/>
    </row>
    <row r="1100" spans="1:4" x14ac:dyDescent="0.2">
      <c r="A1100"/>
      <c r="B1100"/>
      <c r="C1100"/>
      <c r="D1100"/>
    </row>
    <row r="1101" spans="1:4" x14ac:dyDescent="0.2">
      <c r="A1101"/>
      <c r="B1101"/>
      <c r="C1101"/>
      <c r="D1101"/>
    </row>
    <row r="1102" spans="1:4" x14ac:dyDescent="0.2">
      <c r="A1102"/>
      <c r="B1102"/>
      <c r="C1102"/>
      <c r="D1102"/>
    </row>
    <row r="1103" spans="1:4" x14ac:dyDescent="0.2">
      <c r="A1103"/>
      <c r="B1103"/>
      <c r="C1103"/>
      <c r="D1103"/>
    </row>
    <row r="1104" spans="1:4" x14ac:dyDescent="0.2">
      <c r="A1104"/>
      <c r="B1104"/>
      <c r="C1104"/>
      <c r="D1104"/>
    </row>
    <row r="1105" spans="1:4" x14ac:dyDescent="0.2">
      <c r="A1105"/>
      <c r="B1105"/>
      <c r="C1105"/>
      <c r="D1105"/>
    </row>
    <row r="1106" spans="1:4" x14ac:dyDescent="0.2">
      <c r="A1106"/>
      <c r="B1106"/>
      <c r="C1106"/>
      <c r="D1106"/>
    </row>
    <row r="1107" spans="1:4" x14ac:dyDescent="0.2">
      <c r="A1107"/>
      <c r="B1107"/>
      <c r="C1107"/>
      <c r="D1107"/>
    </row>
    <row r="1108" spans="1:4" x14ac:dyDescent="0.2">
      <c r="A1108"/>
      <c r="B1108"/>
      <c r="C1108"/>
      <c r="D1108"/>
    </row>
    <row r="1109" spans="1:4" x14ac:dyDescent="0.2">
      <c r="A1109"/>
      <c r="B1109"/>
      <c r="C1109"/>
      <c r="D1109"/>
    </row>
    <row r="1110" spans="1:4" x14ac:dyDescent="0.2">
      <c r="A1110"/>
      <c r="B1110"/>
      <c r="C1110"/>
      <c r="D1110"/>
    </row>
    <row r="1111" spans="1:4" x14ac:dyDescent="0.2">
      <c r="A1111"/>
      <c r="B1111"/>
      <c r="C1111"/>
      <c r="D1111"/>
    </row>
    <row r="1112" spans="1:4" x14ac:dyDescent="0.2">
      <c r="A1112"/>
      <c r="B1112"/>
      <c r="C1112"/>
      <c r="D1112"/>
    </row>
    <row r="1113" spans="1:4" x14ac:dyDescent="0.2">
      <c r="A1113"/>
      <c r="B1113"/>
      <c r="C1113"/>
      <c r="D1113"/>
    </row>
    <row r="1114" spans="1:4" x14ac:dyDescent="0.2">
      <c r="A1114"/>
      <c r="B1114"/>
      <c r="C1114"/>
      <c r="D1114"/>
    </row>
    <row r="1115" spans="1:4" x14ac:dyDescent="0.2">
      <c r="A1115"/>
      <c r="B1115"/>
      <c r="C1115"/>
      <c r="D1115"/>
    </row>
    <row r="1116" spans="1:4" x14ac:dyDescent="0.2">
      <c r="A1116"/>
      <c r="B1116"/>
      <c r="C1116"/>
      <c r="D1116"/>
    </row>
    <row r="1117" spans="1:4" x14ac:dyDescent="0.2">
      <c r="A1117"/>
      <c r="B1117"/>
      <c r="C1117"/>
      <c r="D1117"/>
    </row>
    <row r="1118" spans="1:4" x14ac:dyDescent="0.2">
      <c r="A1118"/>
      <c r="B1118"/>
      <c r="C1118"/>
      <c r="D1118"/>
    </row>
    <row r="1119" spans="1:4" x14ac:dyDescent="0.2">
      <c r="A1119"/>
      <c r="B1119"/>
      <c r="C1119"/>
      <c r="D1119"/>
    </row>
    <row r="1120" spans="1:4" x14ac:dyDescent="0.2">
      <c r="A1120"/>
      <c r="B1120"/>
      <c r="C1120"/>
      <c r="D1120"/>
    </row>
    <row r="1121" spans="1:4" x14ac:dyDescent="0.2">
      <c r="A1121"/>
      <c r="B1121"/>
      <c r="C1121"/>
      <c r="D1121"/>
    </row>
    <row r="1122" spans="1:4" x14ac:dyDescent="0.2">
      <c r="A1122"/>
      <c r="B1122"/>
      <c r="C1122"/>
      <c r="D1122"/>
    </row>
    <row r="1123" spans="1:4" x14ac:dyDescent="0.2">
      <c r="A1123"/>
      <c r="B1123"/>
      <c r="C1123"/>
      <c r="D1123"/>
    </row>
    <row r="1124" spans="1:4" x14ac:dyDescent="0.2">
      <c r="A1124"/>
      <c r="B1124"/>
      <c r="C1124"/>
      <c r="D1124"/>
    </row>
    <row r="1125" spans="1:4" x14ac:dyDescent="0.2">
      <c r="A1125"/>
      <c r="B1125"/>
      <c r="C1125"/>
      <c r="D1125"/>
    </row>
    <row r="1126" spans="1:4" x14ac:dyDescent="0.2">
      <c r="A1126"/>
      <c r="B1126"/>
      <c r="C1126"/>
      <c r="D1126"/>
    </row>
    <row r="1127" spans="1:4" x14ac:dyDescent="0.2">
      <c r="A1127"/>
      <c r="B1127"/>
      <c r="C1127"/>
      <c r="D1127"/>
    </row>
    <row r="1128" spans="1:4" x14ac:dyDescent="0.2">
      <c r="A1128"/>
      <c r="B1128"/>
      <c r="C1128"/>
      <c r="D1128"/>
    </row>
    <row r="1129" spans="1:4" x14ac:dyDescent="0.2">
      <c r="A1129"/>
      <c r="B1129"/>
      <c r="C1129"/>
      <c r="D1129"/>
    </row>
    <row r="1130" spans="1:4" x14ac:dyDescent="0.2">
      <c r="A1130"/>
      <c r="B1130"/>
      <c r="C1130"/>
      <c r="D1130"/>
    </row>
    <row r="1131" spans="1:4" x14ac:dyDescent="0.2">
      <c r="A1131"/>
      <c r="B1131"/>
      <c r="C1131"/>
      <c r="D1131"/>
    </row>
    <row r="1132" spans="1:4" x14ac:dyDescent="0.2">
      <c r="A1132"/>
      <c r="B1132"/>
      <c r="C1132"/>
      <c r="D1132"/>
    </row>
    <row r="1133" spans="1:4" x14ac:dyDescent="0.2">
      <c r="A1133"/>
      <c r="B1133"/>
      <c r="C1133"/>
      <c r="D1133"/>
    </row>
    <row r="1134" spans="1:4" x14ac:dyDescent="0.2">
      <c r="A1134"/>
      <c r="B1134"/>
      <c r="C1134"/>
      <c r="D1134"/>
    </row>
    <row r="1135" spans="1:4" x14ac:dyDescent="0.2">
      <c r="A1135"/>
      <c r="B1135"/>
      <c r="C1135"/>
      <c r="D1135"/>
    </row>
    <row r="1136" spans="1:4" x14ac:dyDescent="0.2">
      <c r="A1136"/>
      <c r="B1136"/>
      <c r="C1136"/>
      <c r="D1136"/>
    </row>
    <row r="1137" spans="1:4" x14ac:dyDescent="0.2">
      <c r="A1137"/>
      <c r="B1137"/>
      <c r="C1137"/>
      <c r="D1137"/>
    </row>
    <row r="1138" spans="1:4" x14ac:dyDescent="0.2">
      <c r="A1138"/>
      <c r="B1138"/>
      <c r="C1138"/>
      <c r="D1138"/>
    </row>
    <row r="1139" spans="1:4" x14ac:dyDescent="0.2">
      <c r="A1139"/>
      <c r="B1139"/>
      <c r="C1139"/>
      <c r="D1139"/>
    </row>
    <row r="1140" spans="1:4" x14ac:dyDescent="0.2">
      <c r="A1140"/>
      <c r="B1140"/>
      <c r="C1140"/>
      <c r="D1140"/>
    </row>
    <row r="1141" spans="1:4" x14ac:dyDescent="0.2">
      <c r="A1141"/>
      <c r="B1141"/>
      <c r="C1141"/>
      <c r="D1141"/>
    </row>
    <row r="1142" spans="1:4" x14ac:dyDescent="0.2">
      <c r="A1142"/>
      <c r="B1142"/>
      <c r="C1142"/>
      <c r="D1142"/>
    </row>
    <row r="1143" spans="1:4" x14ac:dyDescent="0.2">
      <c r="A1143"/>
      <c r="B1143"/>
      <c r="C1143"/>
      <c r="D1143"/>
    </row>
    <row r="1144" spans="1:4" x14ac:dyDescent="0.2">
      <c r="A1144"/>
      <c r="B1144"/>
      <c r="C1144"/>
      <c r="D1144"/>
    </row>
    <row r="1145" spans="1:4" x14ac:dyDescent="0.2">
      <c r="A1145"/>
      <c r="B1145"/>
      <c r="C1145"/>
      <c r="D1145"/>
    </row>
    <row r="1146" spans="1:4" x14ac:dyDescent="0.2">
      <c r="A1146"/>
      <c r="B1146"/>
      <c r="C1146"/>
      <c r="D1146"/>
    </row>
    <row r="1147" spans="1:4" x14ac:dyDescent="0.2">
      <c r="A1147"/>
      <c r="B1147"/>
      <c r="C1147"/>
      <c r="D1147"/>
    </row>
    <row r="1148" spans="1:4" x14ac:dyDescent="0.2">
      <c r="A1148"/>
      <c r="B1148"/>
      <c r="C1148"/>
      <c r="D1148"/>
    </row>
    <row r="1149" spans="1:4" x14ac:dyDescent="0.2">
      <c r="A1149"/>
      <c r="B1149"/>
      <c r="C1149"/>
      <c r="D1149"/>
    </row>
    <row r="1150" spans="1:4" x14ac:dyDescent="0.2">
      <c r="A1150"/>
      <c r="B1150"/>
      <c r="C1150"/>
      <c r="D1150"/>
    </row>
    <row r="1151" spans="1:4" x14ac:dyDescent="0.2">
      <c r="A1151"/>
      <c r="B1151"/>
      <c r="C1151"/>
      <c r="D1151"/>
    </row>
    <row r="1152" spans="1:4" x14ac:dyDescent="0.2">
      <c r="A1152"/>
      <c r="B1152"/>
      <c r="C1152"/>
      <c r="D1152"/>
    </row>
    <row r="1153" spans="1:4" x14ac:dyDescent="0.2">
      <c r="A1153"/>
      <c r="B1153"/>
      <c r="C1153"/>
      <c r="D1153"/>
    </row>
    <row r="1154" spans="1:4" x14ac:dyDescent="0.2">
      <c r="A1154"/>
      <c r="B1154"/>
      <c r="C1154"/>
      <c r="D1154"/>
    </row>
    <row r="1155" spans="1:4" x14ac:dyDescent="0.2">
      <c r="A1155"/>
      <c r="B1155"/>
      <c r="C1155"/>
      <c r="D1155"/>
    </row>
    <row r="1156" spans="1:4" x14ac:dyDescent="0.2">
      <c r="A1156"/>
      <c r="B1156"/>
      <c r="C1156"/>
      <c r="D1156"/>
    </row>
    <row r="1157" spans="1:4" x14ac:dyDescent="0.2">
      <c r="A1157"/>
      <c r="B1157"/>
      <c r="C1157"/>
      <c r="D1157"/>
    </row>
    <row r="1158" spans="1:4" x14ac:dyDescent="0.2">
      <c r="A1158"/>
      <c r="B1158"/>
      <c r="C1158"/>
      <c r="D1158"/>
    </row>
    <row r="1159" spans="1:4" x14ac:dyDescent="0.2">
      <c r="A1159"/>
      <c r="B1159"/>
      <c r="C1159"/>
      <c r="D1159"/>
    </row>
    <row r="1160" spans="1:4" x14ac:dyDescent="0.2">
      <c r="A1160"/>
      <c r="B1160"/>
      <c r="C1160"/>
      <c r="D1160"/>
    </row>
    <row r="1161" spans="1:4" x14ac:dyDescent="0.2">
      <c r="A1161"/>
      <c r="B1161"/>
      <c r="C1161"/>
      <c r="D1161"/>
    </row>
    <row r="1162" spans="1:4" x14ac:dyDescent="0.2">
      <c r="A1162"/>
      <c r="B1162"/>
      <c r="C1162"/>
      <c r="D1162"/>
    </row>
    <row r="1163" spans="1:4" x14ac:dyDescent="0.2">
      <c r="A1163"/>
      <c r="B1163"/>
      <c r="C1163"/>
      <c r="D1163"/>
    </row>
    <row r="1164" spans="1:4" x14ac:dyDescent="0.2">
      <c r="A1164"/>
      <c r="B1164"/>
      <c r="C1164"/>
      <c r="D1164"/>
    </row>
    <row r="1165" spans="1:4" x14ac:dyDescent="0.2">
      <c r="A1165"/>
      <c r="B1165"/>
      <c r="C1165"/>
      <c r="D1165"/>
    </row>
    <row r="1166" spans="1:4" x14ac:dyDescent="0.2">
      <c r="A1166"/>
      <c r="B1166"/>
      <c r="C1166"/>
      <c r="D1166"/>
    </row>
    <row r="1167" spans="1:4" x14ac:dyDescent="0.2">
      <c r="A1167"/>
      <c r="B1167"/>
      <c r="C1167"/>
      <c r="D1167"/>
    </row>
    <row r="1168" spans="1:4" x14ac:dyDescent="0.2">
      <c r="A1168"/>
      <c r="B1168"/>
      <c r="C1168"/>
      <c r="D1168"/>
    </row>
    <row r="1169" spans="1:4" x14ac:dyDescent="0.2">
      <c r="A1169"/>
      <c r="B1169"/>
      <c r="C1169"/>
      <c r="D1169"/>
    </row>
    <row r="1170" spans="1:4" x14ac:dyDescent="0.2">
      <c r="A1170"/>
      <c r="B1170"/>
      <c r="C1170"/>
      <c r="D1170"/>
    </row>
    <row r="1171" spans="1:4" x14ac:dyDescent="0.2">
      <c r="A1171"/>
      <c r="B1171"/>
      <c r="C1171"/>
      <c r="D1171"/>
    </row>
    <row r="1172" spans="1:4" x14ac:dyDescent="0.2">
      <c r="A1172"/>
      <c r="B1172"/>
      <c r="C1172"/>
      <c r="D1172"/>
    </row>
    <row r="1173" spans="1:4" x14ac:dyDescent="0.2">
      <c r="A1173"/>
      <c r="B1173"/>
      <c r="C1173"/>
      <c r="D1173"/>
    </row>
    <row r="1174" spans="1:4" x14ac:dyDescent="0.2">
      <c r="A1174"/>
      <c r="B1174"/>
      <c r="C1174"/>
      <c r="D1174"/>
    </row>
    <row r="1175" spans="1:4" x14ac:dyDescent="0.2">
      <c r="A1175"/>
      <c r="B1175"/>
      <c r="C1175"/>
      <c r="D1175"/>
    </row>
    <row r="1176" spans="1:4" x14ac:dyDescent="0.2">
      <c r="A1176"/>
      <c r="B1176"/>
      <c r="C1176"/>
      <c r="D1176"/>
    </row>
    <row r="1177" spans="1:4" x14ac:dyDescent="0.2">
      <c r="A1177"/>
      <c r="B1177"/>
      <c r="C1177"/>
      <c r="D1177"/>
    </row>
    <row r="1178" spans="1:4" x14ac:dyDescent="0.2">
      <c r="A1178"/>
      <c r="B1178"/>
      <c r="C1178"/>
      <c r="D1178"/>
    </row>
    <row r="1179" spans="1:4" x14ac:dyDescent="0.2">
      <c r="A1179"/>
      <c r="B1179"/>
      <c r="C1179"/>
      <c r="D1179"/>
    </row>
    <row r="1180" spans="1:4" x14ac:dyDescent="0.2">
      <c r="A1180"/>
      <c r="B1180"/>
      <c r="C1180"/>
      <c r="D1180"/>
    </row>
    <row r="1181" spans="1:4" x14ac:dyDescent="0.2">
      <c r="A1181"/>
      <c r="B1181"/>
      <c r="C1181"/>
      <c r="D1181"/>
    </row>
    <row r="1182" spans="1:4" x14ac:dyDescent="0.2">
      <c r="A1182"/>
      <c r="B1182"/>
      <c r="C1182"/>
      <c r="D1182"/>
    </row>
    <row r="1183" spans="1:4" x14ac:dyDescent="0.2">
      <c r="A1183"/>
      <c r="B1183"/>
      <c r="C1183"/>
      <c r="D1183"/>
    </row>
    <row r="1184" spans="1:4" x14ac:dyDescent="0.2">
      <c r="A1184"/>
      <c r="B1184"/>
      <c r="C1184"/>
      <c r="D1184"/>
    </row>
    <row r="1185" spans="1:4" x14ac:dyDescent="0.2">
      <c r="A1185"/>
      <c r="B1185"/>
      <c r="C1185"/>
      <c r="D1185"/>
    </row>
    <row r="1186" spans="1:4" x14ac:dyDescent="0.2">
      <c r="A1186"/>
      <c r="B1186"/>
      <c r="C1186"/>
      <c r="D1186"/>
    </row>
    <row r="1187" spans="1:4" x14ac:dyDescent="0.2">
      <c r="A1187"/>
      <c r="B1187"/>
      <c r="C1187"/>
      <c r="D1187"/>
    </row>
    <row r="1188" spans="1:4" x14ac:dyDescent="0.2">
      <c r="A1188"/>
      <c r="B1188"/>
      <c r="C1188"/>
      <c r="D1188"/>
    </row>
    <row r="1189" spans="1:4" x14ac:dyDescent="0.2">
      <c r="A1189"/>
      <c r="B1189"/>
      <c r="C1189"/>
      <c r="D1189"/>
    </row>
    <row r="1190" spans="1:4" x14ac:dyDescent="0.2">
      <c r="A1190"/>
      <c r="B1190"/>
      <c r="C1190"/>
      <c r="D1190"/>
    </row>
    <row r="1191" spans="1:4" x14ac:dyDescent="0.2">
      <c r="A1191"/>
      <c r="B1191"/>
      <c r="C1191"/>
      <c r="D1191"/>
    </row>
    <row r="1192" spans="1:4" x14ac:dyDescent="0.2">
      <c r="A1192"/>
      <c r="B1192"/>
      <c r="C1192"/>
      <c r="D1192"/>
    </row>
    <row r="1193" spans="1:4" x14ac:dyDescent="0.2">
      <c r="A1193"/>
      <c r="B1193"/>
      <c r="C1193"/>
      <c r="D1193"/>
    </row>
    <row r="1194" spans="1:4" x14ac:dyDescent="0.2">
      <c r="A1194"/>
      <c r="B1194"/>
      <c r="C1194"/>
      <c r="D1194"/>
    </row>
    <row r="1195" spans="1:4" x14ac:dyDescent="0.2">
      <c r="A1195"/>
      <c r="B1195"/>
      <c r="C1195"/>
      <c r="D1195"/>
    </row>
    <row r="1196" spans="1:4" x14ac:dyDescent="0.2">
      <c r="A1196"/>
      <c r="B1196"/>
      <c r="C1196"/>
      <c r="D1196"/>
    </row>
    <row r="1197" spans="1:4" x14ac:dyDescent="0.2">
      <c r="A1197"/>
      <c r="B1197"/>
      <c r="C1197"/>
      <c r="D1197"/>
    </row>
    <row r="1198" spans="1:4" x14ac:dyDescent="0.2">
      <c r="A1198"/>
      <c r="B1198"/>
      <c r="C1198"/>
      <c r="D1198"/>
    </row>
    <row r="1199" spans="1:4" x14ac:dyDescent="0.2">
      <c r="A1199"/>
      <c r="B1199"/>
      <c r="C1199"/>
      <c r="D1199"/>
    </row>
    <row r="1200" spans="1:4" x14ac:dyDescent="0.2">
      <c r="A1200"/>
      <c r="B1200"/>
      <c r="C1200"/>
      <c r="D1200"/>
    </row>
    <row r="1201" spans="1:4" x14ac:dyDescent="0.2">
      <c r="A1201"/>
      <c r="B1201"/>
      <c r="C1201"/>
      <c r="D1201"/>
    </row>
    <row r="1202" spans="1:4" x14ac:dyDescent="0.2">
      <c r="A1202"/>
      <c r="B1202"/>
      <c r="C1202"/>
      <c r="D1202"/>
    </row>
    <row r="1203" spans="1:4" x14ac:dyDescent="0.2">
      <c r="A1203"/>
      <c r="B1203"/>
      <c r="C1203"/>
      <c r="D1203"/>
    </row>
    <row r="1204" spans="1:4" x14ac:dyDescent="0.2">
      <c r="A1204"/>
      <c r="B1204"/>
      <c r="C1204"/>
      <c r="D1204"/>
    </row>
    <row r="1205" spans="1:4" x14ac:dyDescent="0.2">
      <c r="A1205"/>
      <c r="B1205"/>
      <c r="C1205"/>
      <c r="D1205"/>
    </row>
    <row r="1206" spans="1:4" x14ac:dyDescent="0.2">
      <c r="A1206"/>
      <c r="B1206"/>
      <c r="C1206"/>
      <c r="D1206"/>
    </row>
    <row r="1207" spans="1:4" x14ac:dyDescent="0.2">
      <c r="A1207"/>
      <c r="B1207"/>
      <c r="C1207"/>
      <c r="D1207"/>
    </row>
    <row r="1208" spans="1:4" x14ac:dyDescent="0.2">
      <c r="A1208"/>
      <c r="B1208"/>
      <c r="C1208"/>
      <c r="D1208"/>
    </row>
    <row r="1209" spans="1:4" x14ac:dyDescent="0.2">
      <c r="A1209"/>
      <c r="B1209"/>
      <c r="C1209"/>
      <c r="D1209"/>
    </row>
    <row r="1210" spans="1:4" x14ac:dyDescent="0.2">
      <c r="A1210"/>
      <c r="B1210"/>
      <c r="C1210"/>
      <c r="D1210"/>
    </row>
    <row r="1211" spans="1:4" x14ac:dyDescent="0.2">
      <c r="A1211"/>
      <c r="B1211"/>
      <c r="C1211"/>
      <c r="D1211"/>
    </row>
    <row r="1212" spans="1:4" x14ac:dyDescent="0.2">
      <c r="A1212"/>
      <c r="B1212"/>
      <c r="C1212"/>
      <c r="D1212"/>
    </row>
    <row r="1213" spans="1:4" x14ac:dyDescent="0.2">
      <c r="A1213"/>
      <c r="B1213"/>
      <c r="C1213"/>
      <c r="D1213"/>
    </row>
    <row r="1214" spans="1:4" x14ac:dyDescent="0.2">
      <c r="A1214"/>
      <c r="B1214"/>
      <c r="C1214"/>
      <c r="D1214"/>
    </row>
    <row r="1215" spans="1:4" x14ac:dyDescent="0.2">
      <c r="A1215"/>
      <c r="B1215"/>
      <c r="C1215"/>
      <c r="D1215"/>
    </row>
    <row r="1216" spans="1:4" x14ac:dyDescent="0.2">
      <c r="A1216"/>
      <c r="B1216"/>
      <c r="C1216"/>
      <c r="D1216"/>
    </row>
    <row r="1217" spans="1:4" x14ac:dyDescent="0.2">
      <c r="A1217"/>
      <c r="B1217"/>
      <c r="C1217"/>
      <c r="D1217"/>
    </row>
    <row r="1218" spans="1:4" x14ac:dyDescent="0.2">
      <c r="A1218"/>
      <c r="B1218"/>
      <c r="C1218"/>
      <c r="D1218"/>
    </row>
    <row r="1219" spans="1:4" x14ac:dyDescent="0.2">
      <c r="A1219"/>
      <c r="B1219"/>
      <c r="C1219"/>
      <c r="D1219"/>
    </row>
    <row r="1220" spans="1:4" x14ac:dyDescent="0.2">
      <c r="A1220"/>
      <c r="B1220"/>
      <c r="C1220"/>
      <c r="D1220"/>
    </row>
    <row r="1221" spans="1:4" x14ac:dyDescent="0.2">
      <c r="A1221"/>
      <c r="B1221"/>
      <c r="C1221"/>
      <c r="D1221"/>
    </row>
    <row r="1222" spans="1:4" x14ac:dyDescent="0.2">
      <c r="A1222"/>
      <c r="B1222"/>
      <c r="C1222"/>
      <c r="D1222"/>
    </row>
    <row r="1223" spans="1:4" x14ac:dyDescent="0.2">
      <c r="A1223"/>
      <c r="B1223"/>
      <c r="C1223"/>
      <c r="D1223"/>
    </row>
    <row r="1224" spans="1:4" x14ac:dyDescent="0.2">
      <c r="A1224"/>
      <c r="B1224"/>
      <c r="C1224"/>
      <c r="D1224"/>
    </row>
    <row r="1225" spans="1:4" x14ac:dyDescent="0.2">
      <c r="A1225"/>
      <c r="B1225"/>
      <c r="C1225"/>
      <c r="D1225"/>
    </row>
    <row r="1226" spans="1:4" x14ac:dyDescent="0.2">
      <c r="A1226"/>
      <c r="B1226"/>
      <c r="C1226"/>
      <c r="D1226"/>
    </row>
    <row r="1227" spans="1:4" x14ac:dyDescent="0.2">
      <c r="A1227"/>
      <c r="B1227"/>
      <c r="C1227"/>
      <c r="D1227"/>
    </row>
    <row r="1228" spans="1:4" x14ac:dyDescent="0.2">
      <c r="A1228"/>
      <c r="B1228"/>
      <c r="C1228"/>
      <c r="D1228"/>
    </row>
    <row r="1229" spans="1:4" x14ac:dyDescent="0.2">
      <c r="A1229"/>
      <c r="B1229"/>
      <c r="C1229"/>
      <c r="D1229"/>
    </row>
    <row r="1230" spans="1:4" x14ac:dyDescent="0.2">
      <c r="A1230"/>
      <c r="B1230"/>
      <c r="C1230"/>
      <c r="D1230"/>
    </row>
    <row r="1231" spans="1:4" x14ac:dyDescent="0.2">
      <c r="A1231"/>
      <c r="B1231"/>
      <c r="C1231"/>
      <c r="D1231"/>
    </row>
    <row r="1232" spans="1:4" x14ac:dyDescent="0.2">
      <c r="A1232"/>
      <c r="B1232"/>
      <c r="C1232"/>
      <c r="D1232"/>
    </row>
    <row r="1233" spans="1:4" x14ac:dyDescent="0.2">
      <c r="A1233"/>
      <c r="B1233"/>
      <c r="C1233"/>
      <c r="D1233"/>
    </row>
    <row r="1234" spans="1:4" x14ac:dyDescent="0.2">
      <c r="A1234"/>
      <c r="B1234"/>
      <c r="C1234"/>
      <c r="D1234"/>
    </row>
    <row r="1235" spans="1:4" x14ac:dyDescent="0.2">
      <c r="A1235"/>
      <c r="B1235"/>
      <c r="C1235"/>
      <c r="D1235"/>
    </row>
    <row r="1236" spans="1:4" x14ac:dyDescent="0.2">
      <c r="A1236"/>
      <c r="B1236"/>
      <c r="C1236"/>
      <c r="D1236"/>
    </row>
    <row r="1237" spans="1:4" x14ac:dyDescent="0.2">
      <c r="A1237"/>
      <c r="B1237"/>
      <c r="C1237"/>
      <c r="D1237"/>
    </row>
    <row r="1238" spans="1:4" x14ac:dyDescent="0.2">
      <c r="A1238"/>
      <c r="B1238"/>
      <c r="C1238"/>
      <c r="D1238"/>
    </row>
    <row r="1239" spans="1:4" x14ac:dyDescent="0.2">
      <c r="A1239"/>
      <c r="B1239"/>
      <c r="C1239"/>
      <c r="D1239"/>
    </row>
    <row r="1240" spans="1:4" x14ac:dyDescent="0.2">
      <c r="A1240"/>
      <c r="B1240"/>
      <c r="C1240"/>
      <c r="D1240"/>
    </row>
    <row r="1241" spans="1:4" x14ac:dyDescent="0.2">
      <c r="A1241"/>
      <c r="B1241"/>
      <c r="C1241"/>
      <c r="D1241"/>
    </row>
    <row r="1242" spans="1:4" x14ac:dyDescent="0.2">
      <c r="A1242"/>
      <c r="B1242"/>
      <c r="C1242"/>
      <c r="D1242"/>
    </row>
    <row r="1243" spans="1:4" x14ac:dyDescent="0.2">
      <c r="A1243"/>
      <c r="B1243"/>
      <c r="C1243"/>
      <c r="D1243"/>
    </row>
    <row r="1244" spans="1:4" x14ac:dyDescent="0.2">
      <c r="A1244"/>
      <c r="B1244"/>
      <c r="C1244"/>
      <c r="D1244"/>
    </row>
    <row r="1245" spans="1:4" x14ac:dyDescent="0.2">
      <c r="A1245"/>
      <c r="B1245"/>
      <c r="C1245"/>
      <c r="D1245"/>
    </row>
    <row r="1246" spans="1:4" x14ac:dyDescent="0.2">
      <c r="A1246"/>
      <c r="B1246"/>
      <c r="C1246"/>
      <c r="D1246"/>
    </row>
    <row r="1247" spans="1:4" x14ac:dyDescent="0.2">
      <c r="A1247"/>
      <c r="B1247"/>
      <c r="C1247"/>
      <c r="D1247"/>
    </row>
    <row r="1248" spans="1:4" x14ac:dyDescent="0.2">
      <c r="A1248"/>
      <c r="B1248"/>
      <c r="C1248"/>
      <c r="D1248"/>
    </row>
    <row r="1249" spans="1:4" x14ac:dyDescent="0.2">
      <c r="A1249"/>
      <c r="B1249"/>
      <c r="C1249"/>
      <c r="D1249"/>
    </row>
    <row r="1250" spans="1:4" x14ac:dyDescent="0.2">
      <c r="A1250"/>
      <c r="B1250"/>
      <c r="C1250"/>
      <c r="D1250"/>
    </row>
    <row r="1251" spans="1:4" x14ac:dyDescent="0.2">
      <c r="A1251"/>
      <c r="B1251"/>
      <c r="C1251"/>
      <c r="D1251"/>
    </row>
    <row r="1252" spans="1:4" x14ac:dyDescent="0.2">
      <c r="A1252"/>
      <c r="B1252"/>
      <c r="C1252"/>
      <c r="D1252"/>
    </row>
    <row r="1253" spans="1:4" x14ac:dyDescent="0.2">
      <c r="A1253"/>
      <c r="B1253"/>
      <c r="C1253"/>
      <c r="D1253"/>
    </row>
    <row r="1254" spans="1:4" x14ac:dyDescent="0.2">
      <c r="A1254"/>
      <c r="B1254"/>
      <c r="C1254"/>
      <c r="D1254"/>
    </row>
    <row r="1255" spans="1:4" x14ac:dyDescent="0.2">
      <c r="A1255"/>
      <c r="B1255"/>
      <c r="C1255"/>
      <c r="D1255"/>
    </row>
    <row r="1256" spans="1:4" x14ac:dyDescent="0.2">
      <c r="A1256"/>
      <c r="B1256"/>
      <c r="C1256"/>
      <c r="D1256"/>
    </row>
    <row r="1257" spans="1:4" x14ac:dyDescent="0.2">
      <c r="A1257"/>
      <c r="B1257"/>
      <c r="C1257"/>
      <c r="D1257"/>
    </row>
    <row r="1258" spans="1:4" x14ac:dyDescent="0.2">
      <c r="A1258"/>
      <c r="B1258"/>
      <c r="C1258"/>
      <c r="D1258"/>
    </row>
    <row r="1259" spans="1:4" x14ac:dyDescent="0.2">
      <c r="A1259"/>
      <c r="B1259"/>
      <c r="C1259"/>
      <c r="D1259"/>
    </row>
    <row r="1260" spans="1:4" x14ac:dyDescent="0.2">
      <c r="A1260"/>
      <c r="B1260"/>
      <c r="C1260"/>
      <c r="D1260"/>
    </row>
    <row r="1261" spans="1:4" x14ac:dyDescent="0.2">
      <c r="A1261"/>
      <c r="B1261"/>
      <c r="C1261"/>
      <c r="D1261"/>
    </row>
    <row r="1262" spans="1:4" x14ac:dyDescent="0.2">
      <c r="A1262"/>
      <c r="B1262"/>
      <c r="C1262"/>
      <c r="D1262"/>
    </row>
    <row r="1263" spans="1:4" x14ac:dyDescent="0.2">
      <c r="A1263"/>
      <c r="B1263"/>
      <c r="C1263"/>
      <c r="D1263"/>
    </row>
    <row r="1264" spans="1:4" x14ac:dyDescent="0.2">
      <c r="A1264"/>
      <c r="B1264"/>
      <c r="C1264"/>
      <c r="D1264"/>
    </row>
    <row r="1265" spans="1:4" x14ac:dyDescent="0.2">
      <c r="A1265"/>
      <c r="B1265"/>
      <c r="C1265"/>
      <c r="D1265"/>
    </row>
    <row r="1266" spans="1:4" x14ac:dyDescent="0.2">
      <c r="A1266"/>
      <c r="B1266"/>
      <c r="C1266"/>
      <c r="D1266"/>
    </row>
    <row r="1267" spans="1:4" x14ac:dyDescent="0.2">
      <c r="A1267"/>
      <c r="B1267"/>
      <c r="C1267"/>
      <c r="D1267"/>
    </row>
    <row r="1268" spans="1:4" x14ac:dyDescent="0.2">
      <c r="A1268"/>
      <c r="B1268"/>
      <c r="C1268"/>
      <c r="D1268"/>
    </row>
    <row r="1269" spans="1:4" x14ac:dyDescent="0.2">
      <c r="A1269"/>
      <c r="B1269"/>
      <c r="C1269"/>
      <c r="D1269"/>
    </row>
    <row r="1270" spans="1:4" x14ac:dyDescent="0.2">
      <c r="A1270"/>
      <c r="B1270"/>
      <c r="C1270"/>
      <c r="D1270"/>
    </row>
    <row r="1271" spans="1:4" x14ac:dyDescent="0.2">
      <c r="A1271"/>
      <c r="B1271"/>
      <c r="C1271"/>
      <c r="D1271"/>
    </row>
    <row r="1272" spans="1:4" x14ac:dyDescent="0.2">
      <c r="A1272"/>
      <c r="B1272"/>
      <c r="C1272"/>
      <c r="D1272"/>
    </row>
    <row r="1273" spans="1:4" x14ac:dyDescent="0.2">
      <c r="A1273"/>
      <c r="B1273"/>
      <c r="C1273"/>
      <c r="D1273"/>
    </row>
    <row r="1274" spans="1:4" x14ac:dyDescent="0.2">
      <c r="A1274"/>
      <c r="B1274"/>
      <c r="C1274"/>
      <c r="D1274"/>
    </row>
    <row r="1275" spans="1:4" x14ac:dyDescent="0.2">
      <c r="A1275"/>
      <c r="B1275"/>
      <c r="C1275"/>
      <c r="D1275"/>
    </row>
    <row r="1276" spans="1:4" x14ac:dyDescent="0.2">
      <c r="A1276"/>
      <c r="B1276"/>
      <c r="C1276"/>
      <c r="D1276"/>
    </row>
    <row r="1277" spans="1:4" x14ac:dyDescent="0.2">
      <c r="A1277"/>
      <c r="B1277"/>
      <c r="C1277"/>
      <c r="D1277"/>
    </row>
    <row r="1278" spans="1:4" x14ac:dyDescent="0.2">
      <c r="A1278"/>
      <c r="B1278"/>
      <c r="C1278"/>
      <c r="D1278"/>
    </row>
    <row r="1279" spans="1:4" x14ac:dyDescent="0.2">
      <c r="A1279"/>
      <c r="B1279"/>
      <c r="C1279"/>
      <c r="D1279"/>
    </row>
    <row r="1280" spans="1:4" x14ac:dyDescent="0.2">
      <c r="A1280"/>
      <c r="B1280"/>
      <c r="C1280"/>
      <c r="D1280"/>
    </row>
    <row r="1281" spans="1:4" x14ac:dyDescent="0.2">
      <c r="A1281"/>
      <c r="B1281"/>
      <c r="C1281"/>
      <c r="D1281"/>
    </row>
    <row r="1282" spans="1:4" x14ac:dyDescent="0.2">
      <c r="A1282"/>
      <c r="B1282"/>
      <c r="C1282"/>
      <c r="D1282"/>
    </row>
    <row r="1283" spans="1:4" x14ac:dyDescent="0.2">
      <c r="A1283"/>
      <c r="B1283"/>
      <c r="C1283"/>
      <c r="D1283"/>
    </row>
    <row r="1284" spans="1:4" x14ac:dyDescent="0.2">
      <c r="A1284"/>
      <c r="B1284"/>
      <c r="C1284"/>
      <c r="D1284"/>
    </row>
    <row r="1285" spans="1:4" x14ac:dyDescent="0.2">
      <c r="A1285"/>
      <c r="B1285"/>
      <c r="C1285"/>
      <c r="D1285"/>
    </row>
    <row r="1286" spans="1:4" x14ac:dyDescent="0.2">
      <c r="A1286"/>
      <c r="B1286"/>
      <c r="C1286"/>
      <c r="D1286"/>
    </row>
    <row r="1287" spans="1:4" x14ac:dyDescent="0.2">
      <c r="A1287"/>
      <c r="B1287"/>
      <c r="C1287"/>
      <c r="D1287"/>
    </row>
    <row r="1288" spans="1:4" x14ac:dyDescent="0.2">
      <c r="A1288"/>
      <c r="B1288"/>
      <c r="C1288"/>
      <c r="D1288"/>
    </row>
    <row r="1289" spans="1:4" x14ac:dyDescent="0.2">
      <c r="A1289"/>
      <c r="B1289"/>
      <c r="C1289"/>
      <c r="D1289"/>
    </row>
    <row r="1290" spans="1:4" x14ac:dyDescent="0.2">
      <c r="A1290"/>
      <c r="B1290"/>
      <c r="C1290"/>
      <c r="D1290"/>
    </row>
    <row r="1291" spans="1:4" x14ac:dyDescent="0.2">
      <c r="A1291"/>
      <c r="B1291"/>
      <c r="C1291"/>
      <c r="D1291"/>
    </row>
    <row r="1292" spans="1:4" x14ac:dyDescent="0.2">
      <c r="A1292"/>
      <c r="B1292"/>
      <c r="C1292"/>
      <c r="D1292"/>
    </row>
    <row r="1293" spans="1:4" x14ac:dyDescent="0.2">
      <c r="A1293"/>
      <c r="B1293"/>
      <c r="C1293"/>
      <c r="D1293"/>
    </row>
    <row r="1294" spans="1:4" x14ac:dyDescent="0.2">
      <c r="A1294"/>
      <c r="B1294"/>
      <c r="C1294"/>
      <c r="D1294"/>
    </row>
    <row r="1295" spans="1:4" x14ac:dyDescent="0.2">
      <c r="A1295"/>
      <c r="B1295"/>
      <c r="C1295"/>
      <c r="D1295"/>
    </row>
    <row r="1296" spans="1:4" x14ac:dyDescent="0.2">
      <c r="A1296"/>
      <c r="B1296"/>
      <c r="C1296"/>
      <c r="D1296"/>
    </row>
    <row r="1297" spans="1:4" x14ac:dyDescent="0.2">
      <c r="A1297"/>
      <c r="B1297"/>
      <c r="C1297"/>
      <c r="D1297"/>
    </row>
    <row r="1298" spans="1:4" x14ac:dyDescent="0.2">
      <c r="A1298"/>
      <c r="B1298"/>
      <c r="C1298"/>
      <c r="D1298"/>
    </row>
    <row r="1299" spans="1:4" x14ac:dyDescent="0.2">
      <c r="A1299"/>
      <c r="B1299"/>
      <c r="C1299"/>
      <c r="D1299"/>
    </row>
    <row r="1300" spans="1:4" x14ac:dyDescent="0.2">
      <c r="A1300"/>
      <c r="B1300"/>
      <c r="C1300"/>
      <c r="D1300"/>
    </row>
    <row r="1301" spans="1:4" x14ac:dyDescent="0.2">
      <c r="A1301"/>
      <c r="B1301"/>
      <c r="C1301"/>
      <c r="D1301"/>
    </row>
    <row r="1302" spans="1:4" x14ac:dyDescent="0.2">
      <c r="A1302"/>
      <c r="B1302"/>
      <c r="C1302"/>
      <c r="D1302"/>
    </row>
    <row r="1303" spans="1:4" x14ac:dyDescent="0.2">
      <c r="A1303"/>
      <c r="B1303"/>
      <c r="C1303"/>
      <c r="D1303"/>
    </row>
    <row r="1304" spans="1:4" x14ac:dyDescent="0.2">
      <c r="A1304"/>
      <c r="B1304"/>
      <c r="C1304"/>
      <c r="D1304"/>
    </row>
    <row r="1305" spans="1:4" x14ac:dyDescent="0.2">
      <c r="A1305"/>
      <c r="B1305"/>
      <c r="C1305"/>
      <c r="D1305"/>
    </row>
    <row r="1306" spans="1:4" x14ac:dyDescent="0.2">
      <c r="A1306"/>
      <c r="B1306"/>
      <c r="C1306"/>
      <c r="D1306"/>
    </row>
    <row r="1307" spans="1:4" x14ac:dyDescent="0.2">
      <c r="A1307"/>
      <c r="B1307"/>
      <c r="C1307"/>
      <c r="D1307"/>
    </row>
    <row r="1308" spans="1:4" x14ac:dyDescent="0.2">
      <c r="A1308"/>
      <c r="B1308"/>
      <c r="C1308"/>
      <c r="D1308"/>
    </row>
    <row r="1309" spans="1:4" x14ac:dyDescent="0.2">
      <c r="A1309"/>
      <c r="B1309"/>
      <c r="C1309"/>
      <c r="D1309"/>
    </row>
    <row r="1310" spans="1:4" x14ac:dyDescent="0.2">
      <c r="A1310"/>
      <c r="B1310"/>
      <c r="C1310"/>
      <c r="D1310"/>
    </row>
    <row r="1311" spans="1:4" x14ac:dyDescent="0.2">
      <c r="A1311"/>
      <c r="B1311"/>
      <c r="C1311"/>
      <c r="D1311"/>
    </row>
    <row r="1312" spans="1:4" x14ac:dyDescent="0.2">
      <c r="A1312"/>
      <c r="B1312"/>
      <c r="C1312"/>
      <c r="D1312"/>
    </row>
    <row r="1313" spans="1:4" x14ac:dyDescent="0.2">
      <c r="A1313"/>
      <c r="B1313"/>
      <c r="C1313"/>
      <c r="D1313"/>
    </row>
    <row r="1314" spans="1:4" x14ac:dyDescent="0.2">
      <c r="A1314"/>
      <c r="B1314"/>
      <c r="C1314"/>
      <c r="D1314"/>
    </row>
    <row r="1315" spans="1:4" x14ac:dyDescent="0.2">
      <c r="A1315"/>
      <c r="B1315"/>
      <c r="C1315"/>
      <c r="D1315"/>
    </row>
    <row r="1316" spans="1:4" x14ac:dyDescent="0.2">
      <c r="A1316"/>
      <c r="B1316"/>
      <c r="C1316"/>
      <c r="D1316"/>
    </row>
    <row r="1317" spans="1:4" x14ac:dyDescent="0.2">
      <c r="A1317"/>
      <c r="B1317"/>
      <c r="C1317"/>
      <c r="D1317"/>
    </row>
    <row r="1318" spans="1:4" x14ac:dyDescent="0.2">
      <c r="A1318"/>
      <c r="B1318"/>
      <c r="C1318"/>
      <c r="D1318"/>
    </row>
    <row r="1319" spans="1:4" x14ac:dyDescent="0.2">
      <c r="A1319"/>
      <c r="B1319"/>
      <c r="C1319"/>
      <c r="D1319"/>
    </row>
    <row r="1320" spans="1:4" x14ac:dyDescent="0.2">
      <c r="A1320"/>
      <c r="B1320"/>
      <c r="C1320"/>
      <c r="D1320"/>
    </row>
    <row r="1321" spans="1:4" x14ac:dyDescent="0.2">
      <c r="A1321"/>
      <c r="B1321"/>
      <c r="C1321"/>
      <c r="D1321"/>
    </row>
    <row r="1322" spans="1:4" x14ac:dyDescent="0.2">
      <c r="A1322"/>
      <c r="B1322"/>
      <c r="C1322"/>
      <c r="D1322"/>
    </row>
    <row r="1323" spans="1:4" x14ac:dyDescent="0.2">
      <c r="A1323"/>
      <c r="B1323"/>
      <c r="C1323"/>
      <c r="D1323"/>
    </row>
    <row r="1324" spans="1:4" x14ac:dyDescent="0.2">
      <c r="A1324"/>
      <c r="B1324"/>
      <c r="C1324"/>
      <c r="D1324"/>
    </row>
    <row r="1325" spans="1:4" x14ac:dyDescent="0.2">
      <c r="A1325"/>
      <c r="B1325"/>
      <c r="C1325"/>
      <c r="D1325"/>
    </row>
    <row r="1326" spans="1:4" x14ac:dyDescent="0.2">
      <c r="A1326"/>
      <c r="B1326"/>
      <c r="C1326"/>
      <c r="D1326"/>
    </row>
    <row r="1327" spans="1:4" x14ac:dyDescent="0.2">
      <c r="A1327"/>
      <c r="B1327"/>
      <c r="C1327"/>
      <c r="D1327"/>
    </row>
    <row r="1328" spans="1:4" x14ac:dyDescent="0.2">
      <c r="A1328"/>
      <c r="B1328"/>
      <c r="C1328"/>
      <c r="D1328"/>
    </row>
    <row r="1329" spans="1:4" x14ac:dyDescent="0.2">
      <c r="A1329"/>
      <c r="B1329"/>
      <c r="C1329"/>
      <c r="D1329"/>
    </row>
    <row r="1330" spans="1:4" x14ac:dyDescent="0.2">
      <c r="A1330"/>
      <c r="B1330"/>
      <c r="C1330"/>
      <c r="D1330"/>
    </row>
    <row r="1331" spans="1:4" x14ac:dyDescent="0.2">
      <c r="A1331"/>
      <c r="B1331"/>
      <c r="C1331"/>
      <c r="D1331"/>
    </row>
    <row r="1332" spans="1:4" x14ac:dyDescent="0.2">
      <c r="A1332"/>
      <c r="B1332"/>
      <c r="C1332"/>
      <c r="D1332"/>
    </row>
    <row r="1333" spans="1:4" x14ac:dyDescent="0.2">
      <c r="A1333"/>
      <c r="B1333"/>
      <c r="C1333"/>
      <c r="D1333"/>
    </row>
    <row r="1334" spans="1:4" x14ac:dyDescent="0.2">
      <c r="A1334"/>
      <c r="B1334"/>
      <c r="C1334"/>
      <c r="D1334"/>
    </row>
    <row r="1335" spans="1:4" x14ac:dyDescent="0.2">
      <c r="A1335"/>
      <c r="B1335"/>
      <c r="C1335"/>
      <c r="D1335"/>
    </row>
    <row r="1336" spans="1:4" x14ac:dyDescent="0.2">
      <c r="A1336"/>
      <c r="B1336"/>
      <c r="C1336"/>
      <c r="D1336"/>
    </row>
    <row r="1337" spans="1:4" x14ac:dyDescent="0.2">
      <c r="A1337"/>
      <c r="B1337"/>
      <c r="C1337"/>
      <c r="D1337"/>
    </row>
    <row r="1338" spans="1:4" x14ac:dyDescent="0.2">
      <c r="A1338"/>
      <c r="B1338"/>
      <c r="C1338"/>
      <c r="D1338"/>
    </row>
    <row r="1339" spans="1:4" x14ac:dyDescent="0.2">
      <c r="A1339"/>
      <c r="B1339"/>
      <c r="C1339"/>
      <c r="D1339"/>
    </row>
    <row r="1340" spans="1:4" x14ac:dyDescent="0.2">
      <c r="A1340"/>
      <c r="B1340"/>
      <c r="C1340"/>
      <c r="D1340"/>
    </row>
    <row r="1341" spans="1:4" x14ac:dyDescent="0.2">
      <c r="A1341"/>
      <c r="B1341"/>
      <c r="C1341"/>
      <c r="D1341"/>
    </row>
    <row r="1342" spans="1:4" x14ac:dyDescent="0.2">
      <c r="A1342"/>
      <c r="B1342"/>
      <c r="C1342"/>
      <c r="D1342"/>
    </row>
    <row r="1343" spans="1:4" x14ac:dyDescent="0.2">
      <c r="A1343"/>
      <c r="B1343"/>
      <c r="C1343"/>
      <c r="D1343"/>
    </row>
    <row r="1344" spans="1:4" x14ac:dyDescent="0.2">
      <c r="A1344"/>
      <c r="B1344"/>
      <c r="C1344"/>
      <c r="D1344"/>
    </row>
    <row r="1345" spans="1:4" x14ac:dyDescent="0.2">
      <c r="A1345"/>
      <c r="B1345"/>
      <c r="C1345"/>
      <c r="D1345"/>
    </row>
    <row r="1346" spans="1:4" x14ac:dyDescent="0.2">
      <c r="A1346"/>
      <c r="B1346"/>
      <c r="C1346"/>
      <c r="D1346"/>
    </row>
    <row r="1347" spans="1:4" x14ac:dyDescent="0.2">
      <c r="A1347"/>
      <c r="B1347"/>
      <c r="C1347"/>
      <c r="D1347"/>
    </row>
    <row r="1348" spans="1:4" x14ac:dyDescent="0.2">
      <c r="A1348"/>
      <c r="B1348"/>
      <c r="C1348"/>
      <c r="D1348"/>
    </row>
    <row r="1349" spans="1:4" x14ac:dyDescent="0.2">
      <c r="A1349"/>
      <c r="B1349"/>
      <c r="C1349"/>
      <c r="D1349"/>
    </row>
    <row r="1350" spans="1:4" x14ac:dyDescent="0.2">
      <c r="A1350"/>
      <c r="B1350"/>
      <c r="C1350"/>
      <c r="D1350"/>
    </row>
    <row r="1351" spans="1:4" x14ac:dyDescent="0.2">
      <c r="A1351"/>
      <c r="B1351"/>
      <c r="C1351"/>
      <c r="D1351"/>
    </row>
    <row r="1352" spans="1:4" x14ac:dyDescent="0.2">
      <c r="A1352"/>
      <c r="B1352"/>
      <c r="C1352"/>
      <c r="D1352"/>
    </row>
    <row r="1353" spans="1:4" x14ac:dyDescent="0.2">
      <c r="A1353"/>
      <c r="B1353"/>
      <c r="C1353"/>
      <c r="D1353"/>
    </row>
    <row r="1354" spans="1:4" x14ac:dyDescent="0.2">
      <c r="A1354"/>
      <c r="B1354"/>
      <c r="C1354"/>
      <c r="D1354"/>
    </row>
    <row r="1355" spans="1:4" x14ac:dyDescent="0.2">
      <c r="A1355"/>
      <c r="B1355"/>
      <c r="C1355"/>
      <c r="D1355"/>
    </row>
    <row r="1356" spans="1:4" x14ac:dyDescent="0.2">
      <c r="A1356"/>
      <c r="B1356"/>
      <c r="C1356"/>
      <c r="D1356"/>
    </row>
    <row r="1357" spans="1:4" x14ac:dyDescent="0.2">
      <c r="A1357"/>
      <c r="B1357"/>
      <c r="C1357"/>
      <c r="D1357"/>
    </row>
    <row r="1358" spans="1:4" x14ac:dyDescent="0.2">
      <c r="A1358"/>
      <c r="B1358"/>
      <c r="C1358"/>
      <c r="D1358"/>
    </row>
    <row r="1359" spans="1:4" x14ac:dyDescent="0.2">
      <c r="A1359"/>
      <c r="B1359"/>
      <c r="C1359"/>
      <c r="D1359"/>
    </row>
    <row r="1360" spans="1:4" x14ac:dyDescent="0.2">
      <c r="A1360"/>
      <c r="B1360"/>
      <c r="C1360"/>
      <c r="D1360"/>
    </row>
    <row r="1361" spans="1:4" x14ac:dyDescent="0.2">
      <c r="A1361"/>
      <c r="B1361"/>
      <c r="C1361"/>
      <c r="D1361"/>
    </row>
    <row r="1362" spans="1:4" x14ac:dyDescent="0.2">
      <c r="A1362"/>
      <c r="B1362"/>
      <c r="C1362"/>
      <c r="D1362"/>
    </row>
    <row r="1363" spans="1:4" x14ac:dyDescent="0.2">
      <c r="A1363"/>
      <c r="B1363"/>
      <c r="C1363"/>
      <c r="D1363"/>
    </row>
    <row r="1364" spans="1:4" x14ac:dyDescent="0.2">
      <c r="A1364"/>
      <c r="B1364"/>
      <c r="C1364"/>
      <c r="D1364"/>
    </row>
    <row r="1365" spans="1:4" x14ac:dyDescent="0.2">
      <c r="A1365"/>
      <c r="B1365"/>
      <c r="C1365"/>
      <c r="D1365"/>
    </row>
    <row r="1366" spans="1:4" x14ac:dyDescent="0.2">
      <c r="A1366"/>
      <c r="B1366"/>
      <c r="C1366"/>
      <c r="D1366"/>
    </row>
    <row r="1367" spans="1:4" x14ac:dyDescent="0.2">
      <c r="A1367"/>
      <c r="B1367"/>
      <c r="C1367"/>
      <c r="D1367"/>
    </row>
    <row r="1368" spans="1:4" x14ac:dyDescent="0.2">
      <c r="A1368"/>
      <c r="B1368"/>
      <c r="C1368"/>
      <c r="D1368"/>
    </row>
    <row r="1369" spans="1:4" x14ac:dyDescent="0.2">
      <c r="A1369"/>
      <c r="B1369"/>
      <c r="C1369"/>
      <c r="D1369"/>
    </row>
    <row r="1370" spans="1:4" x14ac:dyDescent="0.2">
      <c r="A1370"/>
      <c r="B1370"/>
      <c r="C1370"/>
      <c r="D1370"/>
    </row>
    <row r="1371" spans="1:4" x14ac:dyDescent="0.2">
      <c r="A1371"/>
      <c r="B1371"/>
      <c r="C1371"/>
      <c r="D1371"/>
    </row>
    <row r="1372" spans="1:4" x14ac:dyDescent="0.2">
      <c r="A1372"/>
      <c r="B1372"/>
      <c r="C1372"/>
      <c r="D1372"/>
    </row>
    <row r="1373" spans="1:4" x14ac:dyDescent="0.2">
      <c r="A1373"/>
      <c r="B1373"/>
      <c r="C1373"/>
      <c r="D1373"/>
    </row>
    <row r="1374" spans="1:4" x14ac:dyDescent="0.2">
      <c r="A1374"/>
      <c r="B1374"/>
      <c r="C1374"/>
      <c r="D1374"/>
    </row>
    <row r="1375" spans="1:4" x14ac:dyDescent="0.2">
      <c r="A1375"/>
      <c r="B1375"/>
      <c r="C1375"/>
      <c r="D1375"/>
    </row>
    <row r="1376" spans="1:4" x14ac:dyDescent="0.2">
      <c r="A1376"/>
      <c r="B1376"/>
      <c r="C1376"/>
      <c r="D1376"/>
    </row>
    <row r="1377" spans="1:4" x14ac:dyDescent="0.2">
      <c r="A1377"/>
      <c r="B1377"/>
      <c r="C1377"/>
      <c r="D1377"/>
    </row>
    <row r="1378" spans="1:4" x14ac:dyDescent="0.2">
      <c r="A1378"/>
      <c r="B1378"/>
      <c r="C1378"/>
      <c r="D1378"/>
    </row>
    <row r="1379" spans="1:4" x14ac:dyDescent="0.2">
      <c r="A1379"/>
      <c r="B1379"/>
      <c r="C1379"/>
      <c r="D1379"/>
    </row>
    <row r="1380" spans="1:4" x14ac:dyDescent="0.2">
      <c r="A1380"/>
      <c r="B1380"/>
      <c r="C1380"/>
      <c r="D1380"/>
    </row>
    <row r="1381" spans="1:4" x14ac:dyDescent="0.2">
      <c r="A1381"/>
      <c r="B1381"/>
      <c r="C1381"/>
      <c r="D1381"/>
    </row>
    <row r="1382" spans="1:4" x14ac:dyDescent="0.2">
      <c r="A1382"/>
      <c r="B1382"/>
      <c r="C1382"/>
      <c r="D1382"/>
    </row>
    <row r="1383" spans="1:4" x14ac:dyDescent="0.2">
      <c r="A1383"/>
      <c r="B1383"/>
      <c r="C1383"/>
      <c r="D1383"/>
    </row>
    <row r="1384" spans="1:4" x14ac:dyDescent="0.2">
      <c r="A1384"/>
      <c r="B1384"/>
      <c r="C1384"/>
      <c r="D1384"/>
    </row>
    <row r="1385" spans="1:4" x14ac:dyDescent="0.2">
      <c r="A1385"/>
      <c r="B1385"/>
      <c r="C1385"/>
      <c r="D1385"/>
    </row>
    <row r="1386" spans="1:4" x14ac:dyDescent="0.2">
      <c r="A1386"/>
      <c r="B1386"/>
      <c r="C1386"/>
      <c r="D1386"/>
    </row>
    <row r="1387" spans="1:4" x14ac:dyDescent="0.2">
      <c r="A1387"/>
      <c r="B1387"/>
      <c r="C1387"/>
      <c r="D1387"/>
    </row>
    <row r="1388" spans="1:4" x14ac:dyDescent="0.2">
      <c r="A1388"/>
      <c r="B1388"/>
      <c r="C1388"/>
      <c r="D1388"/>
    </row>
    <row r="1389" spans="1:4" x14ac:dyDescent="0.2">
      <c r="A1389"/>
      <c r="B1389"/>
      <c r="C1389"/>
      <c r="D1389"/>
    </row>
    <row r="1390" spans="1:4" x14ac:dyDescent="0.2">
      <c r="A1390"/>
      <c r="B1390"/>
      <c r="C1390"/>
      <c r="D1390"/>
    </row>
    <row r="1391" spans="1:4" x14ac:dyDescent="0.2">
      <c r="A1391"/>
      <c r="B1391"/>
      <c r="C1391"/>
      <c r="D1391"/>
    </row>
    <row r="1392" spans="1:4" x14ac:dyDescent="0.2">
      <c r="A1392"/>
      <c r="B1392"/>
      <c r="C1392"/>
      <c r="D1392"/>
    </row>
    <row r="1393" spans="1:4" x14ac:dyDescent="0.2">
      <c r="A1393"/>
      <c r="B1393"/>
      <c r="C1393"/>
      <c r="D1393"/>
    </row>
    <row r="1394" spans="1:4" x14ac:dyDescent="0.2">
      <c r="A1394"/>
      <c r="B1394"/>
      <c r="C1394"/>
      <c r="D1394"/>
    </row>
    <row r="1395" spans="1:4" x14ac:dyDescent="0.2">
      <c r="A1395"/>
      <c r="B1395"/>
      <c r="C1395"/>
      <c r="D1395"/>
    </row>
    <row r="1396" spans="1:4" x14ac:dyDescent="0.2">
      <c r="A1396"/>
      <c r="B1396"/>
      <c r="C1396"/>
      <c r="D1396"/>
    </row>
    <row r="1397" spans="1:4" x14ac:dyDescent="0.2">
      <c r="A1397"/>
      <c r="B1397"/>
      <c r="C1397"/>
      <c r="D1397"/>
    </row>
    <row r="1398" spans="1:4" x14ac:dyDescent="0.2">
      <c r="A1398"/>
      <c r="B1398"/>
      <c r="C1398"/>
      <c r="D1398"/>
    </row>
    <row r="1399" spans="1:4" x14ac:dyDescent="0.2">
      <c r="A1399"/>
      <c r="B1399"/>
      <c r="C1399"/>
      <c r="D1399"/>
    </row>
    <row r="1400" spans="1:4" x14ac:dyDescent="0.2">
      <c r="A1400"/>
      <c r="B1400"/>
      <c r="C1400"/>
      <c r="D1400"/>
    </row>
    <row r="1401" spans="1:4" x14ac:dyDescent="0.2">
      <c r="A1401"/>
      <c r="B1401"/>
      <c r="C1401"/>
      <c r="D1401"/>
    </row>
    <row r="1402" spans="1:4" x14ac:dyDescent="0.2">
      <c r="A1402"/>
      <c r="B1402"/>
      <c r="C1402"/>
      <c r="D1402"/>
    </row>
    <row r="1403" spans="1:4" x14ac:dyDescent="0.2">
      <c r="A1403"/>
      <c r="B1403"/>
      <c r="C1403"/>
      <c r="D1403"/>
    </row>
    <row r="1404" spans="1:4" x14ac:dyDescent="0.2">
      <c r="A1404"/>
      <c r="B1404"/>
      <c r="C1404"/>
      <c r="D1404"/>
    </row>
    <row r="1405" spans="1:4" x14ac:dyDescent="0.2">
      <c r="A1405"/>
      <c r="B1405"/>
      <c r="C1405"/>
      <c r="D1405"/>
    </row>
    <row r="1406" spans="1:4" x14ac:dyDescent="0.2">
      <c r="A1406"/>
      <c r="B1406"/>
      <c r="C1406"/>
      <c r="D1406"/>
    </row>
    <row r="1407" spans="1:4" x14ac:dyDescent="0.2">
      <c r="A1407"/>
      <c r="B1407"/>
      <c r="C1407"/>
      <c r="D1407"/>
    </row>
    <row r="1408" spans="1:4" x14ac:dyDescent="0.2">
      <c r="A1408"/>
      <c r="B1408"/>
      <c r="C1408"/>
      <c r="D1408"/>
    </row>
    <row r="1409" spans="1:4" x14ac:dyDescent="0.2">
      <c r="A1409"/>
      <c r="B1409"/>
      <c r="C1409"/>
      <c r="D1409"/>
    </row>
    <row r="1410" spans="1:4" x14ac:dyDescent="0.2">
      <c r="A1410"/>
      <c r="B1410"/>
      <c r="C1410"/>
      <c r="D1410"/>
    </row>
    <row r="1411" spans="1:4" x14ac:dyDescent="0.2">
      <c r="A1411"/>
      <c r="B1411"/>
      <c r="C1411"/>
      <c r="D1411"/>
    </row>
    <row r="1412" spans="1:4" x14ac:dyDescent="0.2">
      <c r="A1412"/>
      <c r="B1412"/>
      <c r="C1412"/>
      <c r="D1412"/>
    </row>
    <row r="1413" spans="1:4" x14ac:dyDescent="0.2">
      <c r="A1413"/>
      <c r="B1413"/>
      <c r="C1413"/>
      <c r="D1413"/>
    </row>
    <row r="1414" spans="1:4" x14ac:dyDescent="0.2">
      <c r="A1414"/>
      <c r="B1414"/>
      <c r="C1414"/>
      <c r="D1414"/>
    </row>
    <row r="1415" spans="1:4" x14ac:dyDescent="0.2">
      <c r="A1415"/>
      <c r="B1415"/>
      <c r="C1415"/>
      <c r="D1415"/>
    </row>
    <row r="1416" spans="1:4" x14ac:dyDescent="0.2">
      <c r="A1416"/>
      <c r="B1416"/>
      <c r="C1416"/>
      <c r="D1416"/>
    </row>
    <row r="1417" spans="1:4" x14ac:dyDescent="0.2">
      <c r="A1417"/>
      <c r="B1417"/>
      <c r="C1417"/>
      <c r="D1417"/>
    </row>
    <row r="1418" spans="1:4" x14ac:dyDescent="0.2">
      <c r="A1418"/>
      <c r="B1418"/>
      <c r="C1418"/>
      <c r="D1418"/>
    </row>
    <row r="1419" spans="1:4" x14ac:dyDescent="0.2">
      <c r="A1419"/>
      <c r="B1419"/>
      <c r="C1419"/>
      <c r="D1419"/>
    </row>
    <row r="1420" spans="1:4" x14ac:dyDescent="0.2">
      <c r="A1420"/>
      <c r="B1420"/>
      <c r="C1420"/>
      <c r="D1420"/>
    </row>
    <row r="1421" spans="1:4" x14ac:dyDescent="0.2">
      <c r="A1421"/>
      <c r="B1421"/>
      <c r="C1421"/>
      <c r="D1421"/>
    </row>
    <row r="1422" spans="1:4" x14ac:dyDescent="0.2">
      <c r="A1422"/>
      <c r="B1422"/>
      <c r="C1422"/>
      <c r="D1422"/>
    </row>
    <row r="1423" spans="1:4" x14ac:dyDescent="0.2">
      <c r="A1423"/>
      <c r="B1423"/>
      <c r="C1423"/>
      <c r="D1423"/>
    </row>
    <row r="1424" spans="1:4" x14ac:dyDescent="0.2">
      <c r="A1424"/>
      <c r="B1424"/>
      <c r="C1424"/>
      <c r="D1424"/>
    </row>
    <row r="1425" spans="1:4" x14ac:dyDescent="0.2">
      <c r="A1425"/>
      <c r="B1425"/>
      <c r="C1425"/>
      <c r="D1425"/>
    </row>
    <row r="1426" spans="1:4" x14ac:dyDescent="0.2">
      <c r="A1426"/>
      <c r="B1426"/>
      <c r="C1426"/>
      <c r="D1426"/>
    </row>
    <row r="1427" spans="1:4" x14ac:dyDescent="0.2">
      <c r="A1427"/>
      <c r="B1427"/>
      <c r="C1427"/>
      <c r="D1427"/>
    </row>
    <row r="1428" spans="1:4" x14ac:dyDescent="0.2">
      <c r="A1428"/>
      <c r="B1428"/>
      <c r="C1428"/>
      <c r="D1428"/>
    </row>
    <row r="1429" spans="1:4" x14ac:dyDescent="0.2">
      <c r="A1429"/>
      <c r="B1429"/>
      <c r="C1429"/>
      <c r="D1429"/>
    </row>
    <row r="1430" spans="1:4" x14ac:dyDescent="0.2">
      <c r="A1430"/>
      <c r="B1430"/>
      <c r="C1430"/>
      <c r="D1430"/>
    </row>
    <row r="1431" spans="1:4" x14ac:dyDescent="0.2">
      <c r="A1431"/>
      <c r="B1431"/>
      <c r="C1431"/>
      <c r="D1431"/>
    </row>
    <row r="1432" spans="1:4" x14ac:dyDescent="0.2">
      <c r="A1432"/>
      <c r="B1432"/>
      <c r="C1432"/>
      <c r="D1432"/>
    </row>
    <row r="1433" spans="1:4" x14ac:dyDescent="0.2">
      <c r="A1433"/>
      <c r="B1433"/>
      <c r="C1433"/>
      <c r="D1433"/>
    </row>
    <row r="1434" spans="1:4" x14ac:dyDescent="0.2">
      <c r="A1434"/>
      <c r="B1434"/>
      <c r="C1434"/>
      <c r="D1434"/>
    </row>
    <row r="1435" spans="1:4" x14ac:dyDescent="0.2">
      <c r="A1435"/>
      <c r="B1435"/>
      <c r="C1435"/>
      <c r="D1435"/>
    </row>
    <row r="1436" spans="1:4" x14ac:dyDescent="0.2">
      <c r="A1436"/>
      <c r="B1436"/>
      <c r="C1436"/>
      <c r="D1436"/>
    </row>
    <row r="1437" spans="1:4" x14ac:dyDescent="0.2">
      <c r="A1437"/>
      <c r="B1437"/>
      <c r="C1437"/>
      <c r="D1437"/>
    </row>
    <row r="1438" spans="1:4" x14ac:dyDescent="0.2">
      <c r="A1438"/>
      <c r="B1438"/>
      <c r="C1438"/>
      <c r="D1438"/>
    </row>
    <row r="1439" spans="1:4" x14ac:dyDescent="0.2">
      <c r="A1439"/>
      <c r="B1439"/>
      <c r="C1439"/>
      <c r="D1439"/>
    </row>
    <row r="1440" spans="1:4" x14ac:dyDescent="0.2">
      <c r="A1440"/>
      <c r="B1440"/>
      <c r="C1440"/>
      <c r="D1440"/>
    </row>
    <row r="1441" spans="1:4" x14ac:dyDescent="0.2">
      <c r="A1441"/>
      <c r="B1441"/>
      <c r="C1441"/>
      <c r="D1441"/>
    </row>
    <row r="1442" spans="1:4" x14ac:dyDescent="0.2">
      <c r="A1442"/>
      <c r="B1442"/>
      <c r="C1442"/>
      <c r="D1442"/>
    </row>
    <row r="1443" spans="1:4" x14ac:dyDescent="0.2">
      <c r="A1443"/>
      <c r="B1443"/>
      <c r="C1443"/>
      <c r="D1443"/>
    </row>
    <row r="1444" spans="1:4" x14ac:dyDescent="0.2">
      <c r="A1444"/>
      <c r="B1444"/>
      <c r="C1444"/>
      <c r="D1444"/>
    </row>
    <row r="1445" spans="1:4" x14ac:dyDescent="0.2">
      <c r="A1445"/>
      <c r="B1445"/>
      <c r="C1445"/>
      <c r="D1445"/>
    </row>
    <row r="1446" spans="1:4" x14ac:dyDescent="0.2">
      <c r="A1446"/>
      <c r="B1446"/>
      <c r="C1446"/>
      <c r="D1446"/>
    </row>
    <row r="1447" spans="1:4" x14ac:dyDescent="0.2">
      <c r="A1447"/>
      <c r="B1447"/>
      <c r="C1447"/>
      <c r="D1447"/>
    </row>
    <row r="1448" spans="1:4" x14ac:dyDescent="0.2">
      <c r="A1448"/>
      <c r="B1448"/>
      <c r="C1448"/>
      <c r="D1448"/>
    </row>
    <row r="1449" spans="1:4" x14ac:dyDescent="0.2">
      <c r="A1449"/>
      <c r="B1449"/>
      <c r="C1449"/>
      <c r="D1449"/>
    </row>
    <row r="1450" spans="1:4" x14ac:dyDescent="0.2">
      <c r="A1450"/>
      <c r="B1450"/>
      <c r="C1450"/>
      <c r="D1450"/>
    </row>
    <row r="1451" spans="1:4" x14ac:dyDescent="0.2">
      <c r="A1451"/>
      <c r="B1451"/>
      <c r="C1451"/>
      <c r="D1451"/>
    </row>
    <row r="1452" spans="1:4" x14ac:dyDescent="0.2">
      <c r="A1452"/>
      <c r="B1452"/>
      <c r="C1452"/>
      <c r="D1452"/>
    </row>
    <row r="1453" spans="1:4" x14ac:dyDescent="0.2">
      <c r="A1453"/>
      <c r="B1453"/>
      <c r="C1453"/>
      <c r="D1453"/>
    </row>
    <row r="1454" spans="1:4" x14ac:dyDescent="0.2">
      <c r="A1454"/>
      <c r="B1454"/>
      <c r="C1454"/>
      <c r="D1454"/>
    </row>
    <row r="1455" spans="1:4" x14ac:dyDescent="0.2">
      <c r="A1455"/>
      <c r="B1455"/>
      <c r="C1455"/>
      <c r="D1455"/>
    </row>
    <row r="1456" spans="1:4" x14ac:dyDescent="0.2">
      <c r="A1456"/>
      <c r="B1456"/>
      <c r="C1456"/>
      <c r="D1456"/>
    </row>
    <row r="1457" spans="1:4" x14ac:dyDescent="0.2">
      <c r="A1457"/>
      <c r="B1457"/>
      <c r="C1457"/>
      <c r="D1457"/>
    </row>
    <row r="1458" spans="1:4" x14ac:dyDescent="0.2">
      <c r="A1458"/>
      <c r="B1458"/>
      <c r="C1458"/>
      <c r="D1458"/>
    </row>
    <row r="1459" spans="1:4" x14ac:dyDescent="0.2">
      <c r="A1459"/>
      <c r="B1459"/>
      <c r="C1459"/>
      <c r="D1459"/>
    </row>
    <row r="1460" spans="1:4" x14ac:dyDescent="0.2">
      <c r="A1460"/>
      <c r="B1460"/>
      <c r="C1460"/>
      <c r="D1460"/>
    </row>
    <row r="1461" spans="1:4" x14ac:dyDescent="0.2">
      <c r="A1461"/>
      <c r="B1461"/>
      <c r="C1461"/>
      <c r="D1461"/>
    </row>
    <row r="1462" spans="1:4" x14ac:dyDescent="0.2">
      <c r="A1462"/>
      <c r="B1462"/>
      <c r="C1462"/>
      <c r="D1462"/>
    </row>
    <row r="1463" spans="1:4" x14ac:dyDescent="0.2">
      <c r="A1463"/>
      <c r="B1463"/>
      <c r="C1463"/>
      <c r="D1463"/>
    </row>
    <row r="1464" spans="1:4" x14ac:dyDescent="0.2">
      <c r="A1464"/>
      <c r="B1464"/>
      <c r="C1464"/>
      <c r="D1464"/>
    </row>
    <row r="1465" spans="1:4" x14ac:dyDescent="0.2">
      <c r="A1465"/>
      <c r="B1465"/>
      <c r="C1465"/>
      <c r="D1465"/>
    </row>
    <row r="1466" spans="1:4" x14ac:dyDescent="0.2">
      <c r="A1466"/>
      <c r="B1466"/>
      <c r="C1466"/>
      <c r="D1466"/>
    </row>
    <row r="1467" spans="1:4" x14ac:dyDescent="0.2">
      <c r="A1467"/>
      <c r="B1467"/>
      <c r="C1467"/>
      <c r="D1467"/>
    </row>
    <row r="1468" spans="1:4" x14ac:dyDescent="0.2">
      <c r="A1468"/>
      <c r="B1468"/>
      <c r="C1468"/>
      <c r="D1468"/>
    </row>
    <row r="1469" spans="1:4" x14ac:dyDescent="0.2">
      <c r="A1469"/>
      <c r="B1469"/>
      <c r="C1469"/>
      <c r="D1469"/>
    </row>
    <row r="1470" spans="1:4" x14ac:dyDescent="0.2">
      <c r="A1470"/>
      <c r="B1470"/>
      <c r="C1470"/>
      <c r="D1470"/>
    </row>
    <row r="1471" spans="1:4" x14ac:dyDescent="0.2">
      <c r="A1471"/>
      <c r="B1471"/>
      <c r="C1471"/>
      <c r="D1471"/>
    </row>
    <row r="1472" spans="1:4" x14ac:dyDescent="0.2">
      <c r="A1472"/>
      <c r="B1472"/>
      <c r="C1472"/>
      <c r="D1472"/>
    </row>
    <row r="1473" spans="1:4" x14ac:dyDescent="0.2">
      <c r="A1473"/>
      <c r="B1473"/>
      <c r="C1473"/>
      <c r="D1473"/>
    </row>
    <row r="1474" spans="1:4" x14ac:dyDescent="0.2">
      <c r="A1474"/>
      <c r="B1474"/>
      <c r="C1474"/>
      <c r="D1474"/>
    </row>
    <row r="1475" spans="1:4" x14ac:dyDescent="0.2">
      <c r="A1475"/>
      <c r="B1475"/>
      <c r="C1475"/>
      <c r="D1475"/>
    </row>
    <row r="1476" spans="1:4" x14ac:dyDescent="0.2">
      <c r="A1476"/>
      <c r="B1476"/>
      <c r="C1476"/>
      <c r="D1476"/>
    </row>
    <row r="1477" spans="1:4" x14ac:dyDescent="0.2">
      <c r="A1477"/>
      <c r="B1477"/>
      <c r="C1477"/>
      <c r="D1477"/>
    </row>
    <row r="1478" spans="1:4" x14ac:dyDescent="0.2">
      <c r="A1478"/>
      <c r="B1478"/>
      <c r="C1478"/>
      <c r="D1478"/>
    </row>
    <row r="1479" spans="1:4" x14ac:dyDescent="0.2">
      <c r="A1479"/>
      <c r="B1479"/>
      <c r="C1479"/>
      <c r="D1479"/>
    </row>
    <row r="1480" spans="1:4" x14ac:dyDescent="0.2">
      <c r="A1480"/>
      <c r="B1480"/>
      <c r="C1480"/>
      <c r="D1480"/>
    </row>
    <row r="1481" spans="1:4" x14ac:dyDescent="0.2">
      <c r="A1481"/>
      <c r="B1481"/>
      <c r="C1481"/>
      <c r="D1481"/>
    </row>
    <row r="1482" spans="1:4" x14ac:dyDescent="0.2">
      <c r="A1482"/>
      <c r="B1482"/>
      <c r="C1482"/>
      <c r="D1482"/>
    </row>
    <row r="1483" spans="1:4" x14ac:dyDescent="0.2">
      <c r="A1483"/>
      <c r="B1483"/>
      <c r="C1483"/>
      <c r="D1483"/>
    </row>
    <row r="1484" spans="1:4" x14ac:dyDescent="0.2">
      <c r="A1484"/>
      <c r="B1484"/>
      <c r="C1484"/>
      <c r="D1484"/>
    </row>
    <row r="1485" spans="1:4" x14ac:dyDescent="0.2">
      <c r="A1485"/>
      <c r="B1485"/>
      <c r="C1485"/>
      <c r="D1485"/>
    </row>
    <row r="1486" spans="1:4" x14ac:dyDescent="0.2">
      <c r="A1486"/>
      <c r="B1486"/>
      <c r="C1486"/>
      <c r="D1486"/>
    </row>
    <row r="1487" spans="1:4" x14ac:dyDescent="0.2">
      <c r="A1487"/>
      <c r="B1487"/>
      <c r="C1487"/>
      <c r="D1487"/>
    </row>
    <row r="1488" spans="1:4" x14ac:dyDescent="0.2">
      <c r="A1488"/>
      <c r="B1488"/>
      <c r="C1488"/>
      <c r="D1488"/>
    </row>
    <row r="1489" spans="1:4" x14ac:dyDescent="0.2">
      <c r="A1489"/>
      <c r="B1489"/>
      <c r="C1489"/>
      <c r="D1489"/>
    </row>
    <row r="1490" spans="1:4" x14ac:dyDescent="0.2">
      <c r="A1490"/>
      <c r="B1490"/>
      <c r="C1490"/>
      <c r="D1490"/>
    </row>
    <row r="1491" spans="1:4" x14ac:dyDescent="0.2">
      <c r="A1491"/>
      <c r="B1491"/>
      <c r="C1491"/>
      <c r="D1491"/>
    </row>
    <row r="1492" spans="1:4" x14ac:dyDescent="0.2">
      <c r="A1492"/>
      <c r="B1492"/>
      <c r="C1492"/>
      <c r="D1492"/>
    </row>
    <row r="1493" spans="1:4" x14ac:dyDescent="0.2">
      <c r="A1493"/>
      <c r="B1493"/>
      <c r="C1493"/>
      <c r="D1493"/>
    </row>
    <row r="1494" spans="1:4" x14ac:dyDescent="0.2">
      <c r="A1494"/>
      <c r="B1494"/>
      <c r="C1494"/>
      <c r="D1494"/>
    </row>
    <row r="1495" spans="1:4" x14ac:dyDescent="0.2">
      <c r="A1495"/>
      <c r="B1495"/>
      <c r="C1495"/>
      <c r="D1495"/>
    </row>
    <row r="1496" spans="1:4" x14ac:dyDescent="0.2">
      <c r="A1496"/>
      <c r="B1496"/>
      <c r="C1496"/>
      <c r="D1496"/>
    </row>
    <row r="1497" spans="1:4" x14ac:dyDescent="0.2">
      <c r="A1497"/>
      <c r="B1497"/>
      <c r="C1497"/>
      <c r="D1497"/>
    </row>
    <row r="1498" spans="1:4" x14ac:dyDescent="0.2">
      <c r="A1498"/>
      <c r="B1498"/>
      <c r="C1498"/>
      <c r="D1498"/>
    </row>
    <row r="1499" spans="1:4" x14ac:dyDescent="0.2">
      <c r="A1499"/>
      <c r="B1499"/>
      <c r="C1499"/>
      <c r="D1499"/>
    </row>
    <row r="1500" spans="1:4" x14ac:dyDescent="0.2">
      <c r="A1500"/>
      <c r="B1500"/>
      <c r="C1500"/>
      <c r="D1500"/>
    </row>
    <row r="1501" spans="1:4" x14ac:dyDescent="0.2">
      <c r="A1501"/>
      <c r="B1501"/>
      <c r="C1501"/>
      <c r="D1501"/>
    </row>
    <row r="1502" spans="1:4" x14ac:dyDescent="0.2">
      <c r="A1502"/>
      <c r="B1502"/>
      <c r="C1502"/>
      <c r="D1502"/>
    </row>
    <row r="1503" spans="1:4" x14ac:dyDescent="0.2">
      <c r="A1503"/>
      <c r="B1503"/>
      <c r="C1503"/>
      <c r="D1503"/>
    </row>
    <row r="1504" spans="1:4" x14ac:dyDescent="0.2">
      <c r="A1504"/>
      <c r="B1504"/>
      <c r="C1504"/>
      <c r="D1504"/>
    </row>
    <row r="1505" spans="1:4" x14ac:dyDescent="0.2">
      <c r="A1505"/>
      <c r="B1505"/>
      <c r="C1505"/>
      <c r="D1505"/>
    </row>
    <row r="1506" spans="1:4" x14ac:dyDescent="0.2">
      <c r="A1506"/>
      <c r="B1506"/>
      <c r="C1506"/>
      <c r="D1506"/>
    </row>
    <row r="1507" spans="1:4" x14ac:dyDescent="0.2">
      <c r="A1507"/>
      <c r="B1507"/>
      <c r="C1507"/>
      <c r="D1507"/>
    </row>
    <row r="1508" spans="1:4" x14ac:dyDescent="0.2">
      <c r="A1508"/>
      <c r="B1508"/>
      <c r="C1508"/>
      <c r="D1508"/>
    </row>
    <row r="1509" spans="1:4" x14ac:dyDescent="0.2">
      <c r="A1509"/>
      <c r="B1509"/>
      <c r="C1509"/>
      <c r="D1509"/>
    </row>
    <row r="1510" spans="1:4" x14ac:dyDescent="0.2">
      <c r="A1510"/>
      <c r="B1510"/>
      <c r="C1510"/>
      <c r="D1510"/>
    </row>
    <row r="1511" spans="1:4" x14ac:dyDescent="0.2">
      <c r="A1511"/>
      <c r="B1511"/>
      <c r="C1511"/>
      <c r="D1511"/>
    </row>
    <row r="1512" spans="1:4" x14ac:dyDescent="0.2">
      <c r="A1512"/>
      <c r="B1512"/>
      <c r="C1512"/>
      <c r="D1512"/>
    </row>
    <row r="1513" spans="1:4" x14ac:dyDescent="0.2">
      <c r="A1513"/>
      <c r="B1513"/>
      <c r="C1513"/>
      <c r="D1513"/>
    </row>
    <row r="1514" spans="1:4" x14ac:dyDescent="0.2">
      <c r="A1514"/>
      <c r="B1514"/>
      <c r="C1514"/>
      <c r="D1514"/>
    </row>
    <row r="1515" spans="1:4" x14ac:dyDescent="0.2">
      <c r="A1515"/>
      <c r="B1515"/>
      <c r="C1515"/>
      <c r="D1515"/>
    </row>
    <row r="1516" spans="1:4" x14ac:dyDescent="0.2">
      <c r="A1516"/>
      <c r="B1516"/>
      <c r="C1516"/>
      <c r="D1516"/>
    </row>
    <row r="1517" spans="1:4" x14ac:dyDescent="0.2">
      <c r="A1517"/>
      <c r="B1517"/>
      <c r="C1517"/>
      <c r="D1517"/>
    </row>
    <row r="1518" spans="1:4" x14ac:dyDescent="0.2">
      <c r="A1518"/>
      <c r="B1518"/>
      <c r="C1518"/>
      <c r="D1518"/>
    </row>
    <row r="1519" spans="1:4" x14ac:dyDescent="0.2">
      <c r="A1519"/>
      <c r="B1519"/>
      <c r="C1519"/>
      <c r="D1519"/>
    </row>
    <row r="1520" spans="1:4" x14ac:dyDescent="0.2">
      <c r="A1520"/>
      <c r="B1520"/>
      <c r="C1520"/>
      <c r="D1520"/>
    </row>
    <row r="1521" spans="1:4" x14ac:dyDescent="0.2">
      <c r="A1521"/>
      <c r="B1521"/>
      <c r="C1521"/>
      <c r="D1521"/>
    </row>
    <row r="1522" spans="1:4" x14ac:dyDescent="0.2">
      <c r="A1522"/>
      <c r="B1522"/>
      <c r="C1522"/>
      <c r="D1522"/>
    </row>
    <row r="1523" spans="1:4" x14ac:dyDescent="0.2">
      <c r="A1523"/>
      <c r="B1523"/>
      <c r="C1523"/>
      <c r="D1523"/>
    </row>
    <row r="1524" spans="1:4" x14ac:dyDescent="0.2">
      <c r="A1524"/>
      <c r="B1524"/>
      <c r="C1524"/>
      <c r="D1524"/>
    </row>
    <row r="1525" spans="1:4" x14ac:dyDescent="0.2">
      <c r="A1525"/>
      <c r="B1525"/>
      <c r="C1525"/>
      <c r="D1525"/>
    </row>
    <row r="1526" spans="1:4" x14ac:dyDescent="0.2">
      <c r="A1526"/>
      <c r="B1526"/>
      <c r="C1526"/>
      <c r="D1526"/>
    </row>
    <row r="1527" spans="1:4" x14ac:dyDescent="0.2">
      <c r="A1527"/>
      <c r="B1527"/>
      <c r="C1527"/>
      <c r="D1527"/>
    </row>
    <row r="1528" spans="1:4" x14ac:dyDescent="0.2">
      <c r="A1528"/>
      <c r="B1528"/>
      <c r="C1528"/>
      <c r="D1528"/>
    </row>
    <row r="1529" spans="1:4" x14ac:dyDescent="0.2">
      <c r="A1529"/>
      <c r="B1529"/>
      <c r="C1529"/>
      <c r="D1529"/>
    </row>
    <row r="1530" spans="1:4" x14ac:dyDescent="0.2">
      <c r="A1530"/>
      <c r="B1530"/>
      <c r="C1530"/>
      <c r="D1530"/>
    </row>
    <row r="1531" spans="1:4" x14ac:dyDescent="0.2">
      <c r="A1531"/>
      <c r="B1531"/>
      <c r="C1531"/>
      <c r="D1531"/>
    </row>
    <row r="1532" spans="1:4" x14ac:dyDescent="0.2">
      <c r="A1532"/>
      <c r="B1532"/>
      <c r="C1532"/>
      <c r="D1532"/>
    </row>
    <row r="1533" spans="1:4" x14ac:dyDescent="0.2">
      <c r="A1533"/>
      <c r="B1533"/>
      <c r="C1533"/>
      <c r="D1533"/>
    </row>
    <row r="1534" spans="1:4" x14ac:dyDescent="0.2">
      <c r="A1534"/>
      <c r="B1534"/>
      <c r="C1534"/>
      <c r="D1534"/>
    </row>
    <row r="1535" spans="1:4" x14ac:dyDescent="0.2">
      <c r="A1535"/>
      <c r="B1535"/>
      <c r="C1535"/>
      <c r="D1535"/>
    </row>
    <row r="1536" spans="1:4" x14ac:dyDescent="0.2">
      <c r="A1536"/>
      <c r="B1536"/>
      <c r="C1536"/>
      <c r="D1536"/>
    </row>
    <row r="1537" spans="1:4" x14ac:dyDescent="0.2">
      <c r="A1537"/>
      <c r="B1537"/>
      <c r="C1537"/>
      <c r="D1537"/>
    </row>
    <row r="1538" spans="1:4" x14ac:dyDescent="0.2">
      <c r="A1538"/>
      <c r="B1538"/>
      <c r="C1538"/>
      <c r="D1538"/>
    </row>
    <row r="1539" spans="1:4" x14ac:dyDescent="0.2">
      <c r="A1539"/>
      <c r="B1539"/>
      <c r="C1539"/>
      <c r="D1539"/>
    </row>
    <row r="1540" spans="1:4" x14ac:dyDescent="0.2">
      <c r="A1540"/>
      <c r="B1540"/>
      <c r="C1540"/>
      <c r="D1540"/>
    </row>
    <row r="1541" spans="1:4" x14ac:dyDescent="0.2">
      <c r="A1541"/>
      <c r="B1541"/>
      <c r="C1541"/>
      <c r="D1541"/>
    </row>
    <row r="1542" spans="1:4" x14ac:dyDescent="0.2">
      <c r="A1542"/>
      <c r="B1542"/>
      <c r="C1542"/>
      <c r="D1542"/>
    </row>
    <row r="1543" spans="1:4" x14ac:dyDescent="0.2">
      <c r="A1543"/>
      <c r="B1543"/>
      <c r="C1543"/>
      <c r="D1543"/>
    </row>
    <row r="1544" spans="1:4" x14ac:dyDescent="0.2">
      <c r="A1544"/>
      <c r="B1544"/>
      <c r="C1544"/>
      <c r="D1544"/>
    </row>
    <row r="1545" spans="1:4" x14ac:dyDescent="0.2">
      <c r="A1545"/>
      <c r="B1545"/>
      <c r="C1545"/>
      <c r="D1545"/>
    </row>
    <row r="1546" spans="1:4" x14ac:dyDescent="0.2">
      <c r="A1546"/>
      <c r="B1546"/>
      <c r="C1546"/>
      <c r="D1546"/>
    </row>
    <row r="1547" spans="1:4" x14ac:dyDescent="0.2">
      <c r="A1547"/>
      <c r="B1547"/>
      <c r="C1547"/>
      <c r="D1547"/>
    </row>
    <row r="1548" spans="1:4" x14ac:dyDescent="0.2">
      <c r="A1548"/>
      <c r="B1548"/>
      <c r="C1548"/>
      <c r="D1548"/>
    </row>
    <row r="1549" spans="1:4" x14ac:dyDescent="0.2">
      <c r="A1549"/>
      <c r="B1549"/>
      <c r="C1549"/>
      <c r="D1549"/>
    </row>
    <row r="1550" spans="1:4" x14ac:dyDescent="0.2">
      <c r="A1550"/>
      <c r="B1550"/>
      <c r="C1550"/>
      <c r="D1550"/>
    </row>
    <row r="1551" spans="1:4" x14ac:dyDescent="0.2">
      <c r="A1551"/>
      <c r="B1551"/>
      <c r="C1551"/>
      <c r="D1551"/>
    </row>
    <row r="1552" spans="1:4" x14ac:dyDescent="0.2">
      <c r="A1552"/>
      <c r="B1552"/>
      <c r="C1552"/>
      <c r="D1552"/>
    </row>
    <row r="1553" spans="1:4" x14ac:dyDescent="0.2">
      <c r="A1553"/>
      <c r="B1553"/>
      <c r="C1553"/>
      <c r="D1553"/>
    </row>
    <row r="1554" spans="1:4" x14ac:dyDescent="0.2">
      <c r="A1554"/>
      <c r="B1554"/>
      <c r="C1554"/>
      <c r="D1554"/>
    </row>
    <row r="1555" spans="1:4" x14ac:dyDescent="0.2">
      <c r="A1555"/>
      <c r="B1555"/>
      <c r="C1555"/>
      <c r="D1555"/>
    </row>
    <row r="1556" spans="1:4" x14ac:dyDescent="0.2">
      <c r="A1556"/>
      <c r="B1556"/>
      <c r="C1556"/>
      <c r="D1556"/>
    </row>
    <row r="1557" spans="1:4" x14ac:dyDescent="0.2">
      <c r="A1557"/>
      <c r="B1557"/>
      <c r="C1557"/>
      <c r="D1557"/>
    </row>
    <row r="1558" spans="1:4" x14ac:dyDescent="0.2">
      <c r="A1558"/>
      <c r="B1558"/>
      <c r="C1558"/>
      <c r="D1558"/>
    </row>
    <row r="1559" spans="1:4" x14ac:dyDescent="0.2">
      <c r="A1559"/>
      <c r="B1559"/>
      <c r="C1559"/>
      <c r="D1559"/>
    </row>
    <row r="1560" spans="1:4" x14ac:dyDescent="0.2">
      <c r="A1560"/>
      <c r="B1560"/>
      <c r="C1560"/>
      <c r="D1560"/>
    </row>
    <row r="1561" spans="1:4" x14ac:dyDescent="0.2">
      <c r="A1561"/>
      <c r="B1561"/>
      <c r="C1561"/>
      <c r="D1561"/>
    </row>
    <row r="1562" spans="1:4" x14ac:dyDescent="0.2">
      <c r="A1562"/>
      <c r="B1562"/>
      <c r="C1562"/>
      <c r="D1562"/>
    </row>
    <row r="1563" spans="1:4" x14ac:dyDescent="0.2">
      <c r="A1563"/>
      <c r="B1563"/>
      <c r="C1563"/>
      <c r="D1563"/>
    </row>
    <row r="1564" spans="1:4" x14ac:dyDescent="0.2">
      <c r="A1564"/>
      <c r="B1564"/>
      <c r="C1564"/>
      <c r="D1564"/>
    </row>
    <row r="1565" spans="1:4" x14ac:dyDescent="0.2">
      <c r="A1565"/>
      <c r="B1565"/>
      <c r="C1565"/>
      <c r="D1565"/>
    </row>
    <row r="1566" spans="1:4" x14ac:dyDescent="0.2">
      <c r="A1566"/>
      <c r="B1566"/>
      <c r="C1566"/>
      <c r="D1566"/>
    </row>
    <row r="1567" spans="1:4" x14ac:dyDescent="0.2">
      <c r="A1567"/>
      <c r="B1567"/>
      <c r="C1567"/>
      <c r="D1567"/>
    </row>
    <row r="1568" spans="1:4" x14ac:dyDescent="0.2">
      <c r="A1568"/>
      <c r="B1568"/>
      <c r="C1568"/>
      <c r="D1568"/>
    </row>
    <row r="1569" spans="1:4" x14ac:dyDescent="0.2">
      <c r="A1569"/>
      <c r="B1569"/>
      <c r="C1569"/>
      <c r="D1569"/>
    </row>
    <row r="1570" spans="1:4" x14ac:dyDescent="0.2">
      <c r="A1570"/>
      <c r="B1570"/>
      <c r="C1570"/>
      <c r="D1570"/>
    </row>
    <row r="1571" spans="1:4" x14ac:dyDescent="0.2">
      <c r="A1571"/>
      <c r="B1571"/>
      <c r="C1571"/>
      <c r="D1571"/>
    </row>
    <row r="1572" spans="1:4" x14ac:dyDescent="0.2">
      <c r="A1572"/>
      <c r="B1572"/>
      <c r="C1572"/>
      <c r="D1572"/>
    </row>
    <row r="1573" spans="1:4" x14ac:dyDescent="0.2">
      <c r="A1573"/>
      <c r="B1573"/>
      <c r="C1573"/>
      <c r="D1573"/>
    </row>
    <row r="1574" spans="1:4" x14ac:dyDescent="0.2">
      <c r="A1574"/>
      <c r="B1574"/>
      <c r="C1574"/>
      <c r="D1574"/>
    </row>
    <row r="1575" spans="1:4" x14ac:dyDescent="0.2">
      <c r="A1575"/>
      <c r="B1575"/>
      <c r="C1575"/>
      <c r="D1575"/>
    </row>
    <row r="1576" spans="1:4" x14ac:dyDescent="0.2">
      <c r="A1576"/>
      <c r="B1576"/>
      <c r="C1576"/>
      <c r="D1576"/>
    </row>
    <row r="1577" spans="1:4" x14ac:dyDescent="0.2">
      <c r="A1577"/>
      <c r="B1577"/>
      <c r="C1577"/>
      <c r="D1577"/>
    </row>
    <row r="1578" spans="1:4" x14ac:dyDescent="0.2">
      <c r="A1578"/>
      <c r="B1578"/>
      <c r="C1578"/>
      <c r="D1578"/>
    </row>
    <row r="1579" spans="1:4" x14ac:dyDescent="0.2">
      <c r="A1579"/>
      <c r="B1579"/>
      <c r="C1579"/>
      <c r="D1579"/>
    </row>
    <row r="1580" spans="1:4" x14ac:dyDescent="0.2">
      <c r="A1580"/>
      <c r="B1580"/>
      <c r="C1580"/>
      <c r="D1580"/>
    </row>
    <row r="1581" spans="1:4" x14ac:dyDescent="0.2">
      <c r="A1581"/>
      <c r="B1581"/>
      <c r="C1581"/>
      <c r="D1581"/>
    </row>
    <row r="1582" spans="1:4" x14ac:dyDescent="0.2">
      <c r="A1582"/>
      <c r="B1582"/>
      <c r="C1582"/>
      <c r="D1582"/>
    </row>
    <row r="1583" spans="1:4" x14ac:dyDescent="0.2">
      <c r="A1583"/>
      <c r="B1583"/>
      <c r="C1583"/>
      <c r="D1583"/>
    </row>
    <row r="1584" spans="1:4" x14ac:dyDescent="0.2">
      <c r="A1584"/>
      <c r="B1584"/>
      <c r="C1584"/>
      <c r="D1584"/>
    </row>
    <row r="1585" spans="1:4" x14ac:dyDescent="0.2">
      <c r="A1585"/>
      <c r="B1585"/>
      <c r="C1585"/>
      <c r="D1585"/>
    </row>
    <row r="1586" spans="1:4" x14ac:dyDescent="0.2">
      <c r="A1586"/>
      <c r="B1586"/>
      <c r="C1586"/>
      <c r="D1586"/>
    </row>
    <row r="1587" spans="1:4" x14ac:dyDescent="0.2">
      <c r="A1587"/>
      <c r="B1587"/>
      <c r="C1587"/>
      <c r="D1587"/>
    </row>
    <row r="1588" spans="1:4" x14ac:dyDescent="0.2">
      <c r="A1588"/>
      <c r="B1588"/>
      <c r="C1588"/>
      <c r="D1588"/>
    </row>
    <row r="1589" spans="1:4" x14ac:dyDescent="0.2">
      <c r="A1589"/>
      <c r="B1589"/>
      <c r="C1589"/>
      <c r="D1589"/>
    </row>
    <row r="1590" spans="1:4" x14ac:dyDescent="0.2">
      <c r="A1590"/>
      <c r="B1590"/>
      <c r="C1590"/>
      <c r="D1590"/>
    </row>
    <row r="1591" spans="1:4" x14ac:dyDescent="0.2">
      <c r="A1591"/>
      <c r="B1591"/>
      <c r="C1591"/>
      <c r="D1591"/>
    </row>
    <row r="1592" spans="1:4" x14ac:dyDescent="0.2">
      <c r="A1592"/>
      <c r="B1592"/>
      <c r="C1592"/>
      <c r="D1592"/>
    </row>
    <row r="1593" spans="1:4" x14ac:dyDescent="0.2">
      <c r="A1593"/>
      <c r="B1593"/>
      <c r="C1593"/>
      <c r="D1593"/>
    </row>
    <row r="1594" spans="1:4" x14ac:dyDescent="0.2">
      <c r="A1594"/>
      <c r="B1594"/>
      <c r="C1594"/>
      <c r="D1594"/>
    </row>
    <row r="1595" spans="1:4" x14ac:dyDescent="0.2">
      <c r="A1595"/>
      <c r="B1595"/>
      <c r="C1595"/>
      <c r="D1595"/>
    </row>
    <row r="1596" spans="1:4" x14ac:dyDescent="0.2">
      <c r="A1596"/>
      <c r="B1596"/>
      <c r="C1596"/>
      <c r="D1596"/>
    </row>
    <row r="1597" spans="1:4" x14ac:dyDescent="0.2">
      <c r="A1597"/>
      <c r="B1597"/>
      <c r="C1597"/>
      <c r="D1597"/>
    </row>
    <row r="1598" spans="1:4" x14ac:dyDescent="0.2">
      <c r="A1598"/>
      <c r="B1598"/>
      <c r="C1598"/>
      <c r="D1598"/>
    </row>
    <row r="1599" spans="1:4" x14ac:dyDescent="0.2">
      <c r="A1599"/>
      <c r="B1599"/>
      <c r="C1599"/>
      <c r="D1599"/>
    </row>
    <row r="1600" spans="1:4" x14ac:dyDescent="0.2">
      <c r="A1600"/>
      <c r="B1600"/>
      <c r="C1600"/>
      <c r="D1600"/>
    </row>
    <row r="1601" spans="1:4" x14ac:dyDescent="0.2">
      <c r="A1601"/>
      <c r="B1601"/>
      <c r="C1601"/>
      <c r="D1601"/>
    </row>
    <row r="1602" spans="1:4" x14ac:dyDescent="0.2">
      <c r="A1602"/>
      <c r="B1602"/>
      <c r="C1602"/>
      <c r="D1602"/>
    </row>
    <row r="1603" spans="1:4" x14ac:dyDescent="0.2">
      <c r="A1603"/>
      <c r="B1603"/>
      <c r="C1603"/>
      <c r="D1603"/>
    </row>
    <row r="1604" spans="1:4" x14ac:dyDescent="0.2">
      <c r="A1604"/>
      <c r="B1604"/>
      <c r="C1604"/>
      <c r="D1604"/>
    </row>
    <row r="1605" spans="1:4" x14ac:dyDescent="0.2">
      <c r="A1605"/>
      <c r="B1605"/>
      <c r="C1605"/>
      <c r="D1605"/>
    </row>
    <row r="1606" spans="1:4" x14ac:dyDescent="0.2">
      <c r="A1606"/>
      <c r="B1606"/>
      <c r="C1606"/>
      <c r="D1606"/>
    </row>
    <row r="1607" spans="1:4" x14ac:dyDescent="0.2">
      <c r="A1607"/>
      <c r="B1607"/>
      <c r="C1607"/>
      <c r="D1607"/>
    </row>
    <row r="1608" spans="1:4" x14ac:dyDescent="0.2">
      <c r="A1608"/>
      <c r="B1608"/>
      <c r="C1608"/>
      <c r="D1608"/>
    </row>
    <row r="1609" spans="1:4" x14ac:dyDescent="0.2">
      <c r="A1609"/>
      <c r="B1609"/>
      <c r="C1609"/>
      <c r="D1609"/>
    </row>
    <row r="1610" spans="1:4" x14ac:dyDescent="0.2">
      <c r="A1610"/>
      <c r="B1610"/>
      <c r="C1610"/>
      <c r="D1610"/>
    </row>
    <row r="1611" spans="1:4" x14ac:dyDescent="0.2">
      <c r="A1611"/>
      <c r="B1611"/>
      <c r="C1611"/>
      <c r="D1611"/>
    </row>
    <row r="1612" spans="1:4" x14ac:dyDescent="0.2">
      <c r="A1612"/>
      <c r="B1612"/>
      <c r="C1612"/>
      <c r="D1612"/>
    </row>
    <row r="1613" spans="1:4" x14ac:dyDescent="0.2">
      <c r="A1613"/>
      <c r="B1613"/>
      <c r="C1613"/>
      <c r="D1613"/>
    </row>
    <row r="1614" spans="1:4" x14ac:dyDescent="0.2">
      <c r="A1614"/>
      <c r="B1614"/>
      <c r="C1614"/>
      <c r="D1614"/>
    </row>
    <row r="1615" spans="1:4" x14ac:dyDescent="0.2">
      <c r="A1615"/>
      <c r="B1615"/>
      <c r="C1615"/>
      <c r="D1615"/>
    </row>
    <row r="1616" spans="1:4" x14ac:dyDescent="0.2">
      <c r="A1616"/>
      <c r="B1616"/>
      <c r="C1616"/>
      <c r="D1616"/>
    </row>
    <row r="1617" spans="1:4" x14ac:dyDescent="0.2">
      <c r="A1617"/>
      <c r="B1617"/>
      <c r="C1617"/>
      <c r="D1617"/>
    </row>
    <row r="1618" spans="1:4" x14ac:dyDescent="0.2">
      <c r="A1618"/>
      <c r="B1618"/>
      <c r="C1618"/>
      <c r="D1618"/>
    </row>
    <row r="1619" spans="1:4" x14ac:dyDescent="0.2">
      <c r="A1619"/>
      <c r="B1619"/>
      <c r="C1619"/>
      <c r="D1619"/>
    </row>
    <row r="1620" spans="1:4" x14ac:dyDescent="0.2">
      <c r="A1620"/>
      <c r="B1620"/>
      <c r="C1620"/>
      <c r="D1620"/>
    </row>
    <row r="1621" spans="1:4" x14ac:dyDescent="0.2">
      <c r="A1621"/>
      <c r="B1621"/>
      <c r="C1621"/>
      <c r="D1621"/>
    </row>
    <row r="1622" spans="1:4" x14ac:dyDescent="0.2">
      <c r="A1622"/>
      <c r="B1622"/>
      <c r="C1622"/>
      <c r="D1622"/>
    </row>
    <row r="1623" spans="1:4" x14ac:dyDescent="0.2">
      <c r="A1623"/>
      <c r="B1623"/>
      <c r="C1623"/>
      <c r="D1623"/>
    </row>
    <row r="1624" spans="1:4" x14ac:dyDescent="0.2">
      <c r="A1624"/>
      <c r="B1624"/>
      <c r="C1624"/>
      <c r="D1624"/>
    </row>
    <row r="1625" spans="1:4" x14ac:dyDescent="0.2">
      <c r="A1625"/>
      <c r="B1625"/>
      <c r="C1625"/>
      <c r="D1625"/>
    </row>
    <row r="1626" spans="1:4" x14ac:dyDescent="0.2">
      <c r="A1626"/>
      <c r="B1626"/>
      <c r="C1626"/>
      <c r="D1626"/>
    </row>
    <row r="1627" spans="1:4" x14ac:dyDescent="0.2">
      <c r="A1627"/>
      <c r="B1627"/>
      <c r="C1627"/>
      <c r="D1627"/>
    </row>
    <row r="1628" spans="1:4" x14ac:dyDescent="0.2">
      <c r="A1628"/>
      <c r="B1628"/>
      <c r="C1628"/>
      <c r="D1628"/>
    </row>
    <row r="1629" spans="1:4" x14ac:dyDescent="0.2">
      <c r="A1629"/>
      <c r="B1629"/>
      <c r="C1629"/>
      <c r="D1629"/>
    </row>
    <row r="1630" spans="1:4" x14ac:dyDescent="0.2">
      <c r="A1630"/>
      <c r="B1630"/>
      <c r="C1630"/>
      <c r="D1630"/>
    </row>
    <row r="1631" spans="1:4" x14ac:dyDescent="0.2">
      <c r="A1631"/>
      <c r="B1631"/>
      <c r="C1631"/>
      <c r="D1631"/>
    </row>
    <row r="1632" spans="1:4" x14ac:dyDescent="0.2">
      <c r="A1632"/>
      <c r="B1632"/>
      <c r="C1632"/>
      <c r="D1632"/>
    </row>
    <row r="1633" spans="1:4" x14ac:dyDescent="0.2">
      <c r="A1633"/>
      <c r="B1633"/>
      <c r="C1633"/>
      <c r="D1633"/>
    </row>
    <row r="1634" spans="1:4" x14ac:dyDescent="0.2">
      <c r="A1634"/>
      <c r="B1634"/>
      <c r="C1634"/>
      <c r="D1634"/>
    </row>
    <row r="1635" spans="1:4" x14ac:dyDescent="0.2">
      <c r="A1635"/>
      <c r="B1635"/>
      <c r="C1635"/>
      <c r="D1635"/>
    </row>
    <row r="1636" spans="1:4" x14ac:dyDescent="0.2">
      <c r="A1636"/>
      <c r="B1636"/>
      <c r="C1636"/>
      <c r="D1636"/>
    </row>
    <row r="1637" spans="1:4" x14ac:dyDescent="0.2">
      <c r="A1637"/>
      <c r="B1637"/>
      <c r="C1637"/>
      <c r="D1637"/>
    </row>
    <row r="1638" spans="1:4" x14ac:dyDescent="0.2">
      <c r="A1638"/>
      <c r="B1638"/>
      <c r="C1638"/>
      <c r="D1638"/>
    </row>
    <row r="1639" spans="1:4" x14ac:dyDescent="0.2">
      <c r="A1639"/>
      <c r="B1639"/>
      <c r="C1639"/>
      <c r="D1639"/>
    </row>
    <row r="1640" spans="1:4" x14ac:dyDescent="0.2">
      <c r="A1640"/>
      <c r="B1640"/>
      <c r="C1640"/>
      <c r="D1640"/>
    </row>
    <row r="1641" spans="1:4" x14ac:dyDescent="0.2">
      <c r="A1641"/>
      <c r="B1641"/>
      <c r="C1641"/>
      <c r="D1641"/>
    </row>
    <row r="1642" spans="1:4" x14ac:dyDescent="0.2">
      <c r="A1642"/>
      <c r="B1642"/>
      <c r="C1642"/>
      <c r="D1642"/>
    </row>
    <row r="1643" spans="1:4" x14ac:dyDescent="0.2">
      <c r="A1643"/>
      <c r="B1643"/>
      <c r="C1643"/>
      <c r="D1643"/>
    </row>
    <row r="1644" spans="1:4" x14ac:dyDescent="0.2">
      <c r="A1644"/>
      <c r="B1644"/>
      <c r="C1644"/>
      <c r="D1644"/>
    </row>
    <row r="1645" spans="1:4" x14ac:dyDescent="0.2">
      <c r="A1645"/>
      <c r="B1645"/>
      <c r="C1645"/>
      <c r="D1645"/>
    </row>
    <row r="1646" spans="1:4" x14ac:dyDescent="0.2">
      <c r="A1646"/>
      <c r="B1646"/>
      <c r="C1646"/>
      <c r="D1646"/>
    </row>
    <row r="1647" spans="1:4" x14ac:dyDescent="0.2">
      <c r="A1647"/>
      <c r="B1647"/>
      <c r="C1647"/>
      <c r="D1647"/>
    </row>
    <row r="1648" spans="1:4" x14ac:dyDescent="0.2">
      <c r="A1648"/>
      <c r="B1648"/>
      <c r="C1648"/>
      <c r="D1648"/>
    </row>
    <row r="1649" spans="1:4" x14ac:dyDescent="0.2">
      <c r="A1649"/>
      <c r="B1649"/>
      <c r="C1649"/>
      <c r="D1649"/>
    </row>
    <row r="1650" spans="1:4" x14ac:dyDescent="0.2">
      <c r="A1650"/>
      <c r="B1650"/>
      <c r="C1650"/>
      <c r="D1650"/>
    </row>
    <row r="1651" spans="1:4" x14ac:dyDescent="0.2">
      <c r="A1651"/>
      <c r="B1651"/>
      <c r="C1651"/>
      <c r="D1651"/>
    </row>
    <row r="1652" spans="1:4" x14ac:dyDescent="0.2">
      <c r="A1652"/>
      <c r="B1652"/>
      <c r="C1652"/>
      <c r="D1652"/>
    </row>
    <row r="1653" spans="1:4" x14ac:dyDescent="0.2">
      <c r="A1653"/>
      <c r="B1653"/>
      <c r="C1653"/>
      <c r="D1653"/>
    </row>
    <row r="1654" spans="1:4" x14ac:dyDescent="0.2">
      <c r="A1654"/>
      <c r="B1654"/>
      <c r="C1654"/>
      <c r="D1654"/>
    </row>
    <row r="1655" spans="1:4" x14ac:dyDescent="0.2">
      <c r="A1655"/>
      <c r="B1655"/>
      <c r="C1655"/>
      <c r="D1655"/>
    </row>
    <row r="1656" spans="1:4" x14ac:dyDescent="0.2">
      <c r="A1656"/>
      <c r="B1656"/>
      <c r="C1656"/>
      <c r="D1656"/>
    </row>
    <row r="1657" spans="1:4" x14ac:dyDescent="0.2">
      <c r="A1657"/>
      <c r="B1657"/>
      <c r="C1657"/>
      <c r="D1657"/>
    </row>
    <row r="1658" spans="1:4" x14ac:dyDescent="0.2">
      <c r="A1658"/>
      <c r="B1658"/>
      <c r="C1658"/>
      <c r="D1658"/>
    </row>
    <row r="1659" spans="1:4" x14ac:dyDescent="0.2">
      <c r="A1659"/>
      <c r="B1659"/>
      <c r="C1659"/>
      <c r="D1659"/>
    </row>
    <row r="1660" spans="1:4" x14ac:dyDescent="0.2">
      <c r="A1660"/>
      <c r="B1660"/>
      <c r="C1660"/>
      <c r="D1660"/>
    </row>
    <row r="1661" spans="1:4" x14ac:dyDescent="0.2">
      <c r="A1661"/>
      <c r="B1661"/>
      <c r="C1661"/>
      <c r="D1661"/>
    </row>
    <row r="1662" spans="1:4" x14ac:dyDescent="0.2">
      <c r="A1662"/>
      <c r="B1662"/>
      <c r="C1662"/>
      <c r="D1662"/>
    </row>
    <row r="1663" spans="1:4" x14ac:dyDescent="0.2">
      <c r="A1663"/>
      <c r="B1663"/>
      <c r="C1663"/>
      <c r="D1663"/>
    </row>
    <row r="1664" spans="1:4" x14ac:dyDescent="0.2">
      <c r="A1664"/>
      <c r="B1664"/>
      <c r="C1664"/>
      <c r="D1664"/>
    </row>
    <row r="1665" spans="1:4" x14ac:dyDescent="0.2">
      <c r="A1665"/>
      <c r="B1665"/>
      <c r="C1665"/>
      <c r="D1665"/>
    </row>
    <row r="1666" spans="1:4" x14ac:dyDescent="0.2">
      <c r="A1666"/>
      <c r="B1666"/>
      <c r="C1666"/>
      <c r="D1666"/>
    </row>
    <row r="1667" spans="1:4" x14ac:dyDescent="0.2">
      <c r="A1667"/>
      <c r="B1667"/>
      <c r="C1667"/>
      <c r="D1667"/>
    </row>
    <row r="1668" spans="1:4" x14ac:dyDescent="0.2">
      <c r="A1668"/>
      <c r="B1668"/>
      <c r="C1668"/>
      <c r="D1668"/>
    </row>
    <row r="1669" spans="1:4" x14ac:dyDescent="0.2">
      <c r="A1669"/>
      <c r="B1669"/>
      <c r="C1669"/>
      <c r="D1669"/>
    </row>
    <row r="1670" spans="1:4" x14ac:dyDescent="0.2">
      <c r="A1670"/>
      <c r="B1670"/>
      <c r="C1670"/>
      <c r="D1670"/>
    </row>
    <row r="1671" spans="1:4" x14ac:dyDescent="0.2">
      <c r="A1671"/>
      <c r="B1671"/>
      <c r="C1671"/>
      <c r="D1671"/>
    </row>
    <row r="1672" spans="1:4" x14ac:dyDescent="0.2">
      <c r="A1672"/>
      <c r="B1672"/>
      <c r="C1672"/>
      <c r="D1672"/>
    </row>
    <row r="1673" spans="1:4" x14ac:dyDescent="0.2">
      <c r="A1673"/>
      <c r="B1673"/>
      <c r="C1673"/>
      <c r="D1673"/>
    </row>
    <row r="1674" spans="1:4" x14ac:dyDescent="0.2">
      <c r="A1674"/>
      <c r="B1674"/>
      <c r="C1674"/>
      <c r="D1674"/>
    </row>
    <row r="1675" spans="1:4" x14ac:dyDescent="0.2">
      <c r="A1675"/>
      <c r="B1675"/>
      <c r="C1675"/>
      <c r="D1675"/>
    </row>
    <row r="1676" spans="1:4" x14ac:dyDescent="0.2">
      <c r="A1676"/>
      <c r="B1676"/>
      <c r="C1676"/>
      <c r="D1676"/>
    </row>
    <row r="1677" spans="1:4" x14ac:dyDescent="0.2">
      <c r="A1677"/>
      <c r="B1677"/>
      <c r="C1677"/>
      <c r="D1677"/>
    </row>
    <row r="1678" spans="1:4" x14ac:dyDescent="0.2">
      <c r="A1678"/>
      <c r="B1678"/>
      <c r="C1678"/>
      <c r="D1678"/>
    </row>
    <row r="1679" spans="1:4" x14ac:dyDescent="0.2">
      <c r="A1679"/>
      <c r="B1679"/>
      <c r="C1679"/>
      <c r="D1679"/>
    </row>
    <row r="1680" spans="1:4" x14ac:dyDescent="0.2">
      <c r="A1680"/>
      <c r="B1680"/>
      <c r="C1680"/>
      <c r="D1680"/>
    </row>
    <row r="1681" spans="1:4" x14ac:dyDescent="0.2">
      <c r="A1681"/>
      <c r="B1681"/>
      <c r="C1681"/>
      <c r="D1681"/>
    </row>
    <row r="1682" spans="1:4" x14ac:dyDescent="0.2">
      <c r="A1682"/>
      <c r="B1682"/>
      <c r="C1682"/>
      <c r="D1682"/>
    </row>
    <row r="1683" spans="1:4" x14ac:dyDescent="0.2">
      <c r="A1683"/>
      <c r="B1683"/>
      <c r="C1683"/>
      <c r="D1683"/>
    </row>
    <row r="1684" spans="1:4" x14ac:dyDescent="0.2">
      <c r="A1684"/>
      <c r="B1684"/>
      <c r="C1684"/>
      <c r="D1684"/>
    </row>
    <row r="1685" spans="1:4" x14ac:dyDescent="0.2">
      <c r="A1685"/>
      <c r="B1685"/>
      <c r="C1685"/>
      <c r="D1685"/>
    </row>
    <row r="1686" spans="1:4" x14ac:dyDescent="0.2">
      <c r="A1686"/>
      <c r="B1686"/>
      <c r="C1686"/>
      <c r="D1686"/>
    </row>
    <row r="1687" spans="1:4" x14ac:dyDescent="0.2">
      <c r="A1687"/>
      <c r="B1687"/>
      <c r="C1687"/>
      <c r="D1687"/>
    </row>
    <row r="1688" spans="1:4" x14ac:dyDescent="0.2">
      <c r="A1688"/>
      <c r="B1688"/>
      <c r="C1688"/>
      <c r="D1688"/>
    </row>
    <row r="1689" spans="1:4" x14ac:dyDescent="0.2">
      <c r="A1689"/>
      <c r="B1689"/>
      <c r="C1689"/>
      <c r="D1689"/>
    </row>
    <row r="1690" spans="1:4" x14ac:dyDescent="0.2">
      <c r="A1690"/>
      <c r="B1690"/>
      <c r="C1690"/>
      <c r="D1690"/>
    </row>
    <row r="1691" spans="1:4" x14ac:dyDescent="0.2">
      <c r="A1691"/>
      <c r="B1691"/>
      <c r="C1691"/>
      <c r="D1691"/>
    </row>
    <row r="1692" spans="1:4" x14ac:dyDescent="0.2">
      <c r="A1692"/>
      <c r="B1692"/>
      <c r="C1692"/>
      <c r="D1692"/>
    </row>
    <row r="1693" spans="1:4" x14ac:dyDescent="0.2">
      <c r="A1693"/>
      <c r="B1693"/>
      <c r="C1693"/>
      <c r="D1693"/>
    </row>
    <row r="1694" spans="1:4" x14ac:dyDescent="0.2">
      <c r="A1694"/>
      <c r="B1694"/>
      <c r="C1694"/>
      <c r="D1694"/>
    </row>
    <row r="1695" spans="1:4" x14ac:dyDescent="0.2">
      <c r="A1695"/>
      <c r="B1695"/>
      <c r="C1695"/>
      <c r="D1695"/>
    </row>
    <row r="1696" spans="1:4" x14ac:dyDescent="0.2">
      <c r="A1696"/>
      <c r="B1696"/>
      <c r="C1696"/>
      <c r="D1696"/>
    </row>
    <row r="1697" spans="1:4" x14ac:dyDescent="0.2">
      <c r="A1697"/>
      <c r="B1697"/>
      <c r="C1697"/>
      <c r="D1697"/>
    </row>
    <row r="1698" spans="1:4" x14ac:dyDescent="0.2">
      <c r="A1698"/>
      <c r="B1698"/>
      <c r="C1698"/>
      <c r="D1698"/>
    </row>
    <row r="1699" spans="1:4" x14ac:dyDescent="0.2">
      <c r="A1699"/>
      <c r="B1699"/>
      <c r="C1699"/>
      <c r="D1699"/>
    </row>
    <row r="1700" spans="1:4" x14ac:dyDescent="0.2">
      <c r="A1700"/>
      <c r="B1700"/>
      <c r="C1700"/>
      <c r="D1700"/>
    </row>
    <row r="1701" spans="1:4" x14ac:dyDescent="0.2">
      <c r="A1701"/>
      <c r="B1701"/>
      <c r="C1701"/>
      <c r="D1701"/>
    </row>
    <row r="1702" spans="1:4" x14ac:dyDescent="0.2">
      <c r="A1702"/>
      <c r="B1702"/>
      <c r="C1702"/>
      <c r="D1702"/>
    </row>
    <row r="1703" spans="1:4" x14ac:dyDescent="0.2">
      <c r="A1703"/>
      <c r="B1703"/>
      <c r="C1703"/>
      <c r="D1703"/>
    </row>
    <row r="1704" spans="1:4" x14ac:dyDescent="0.2">
      <c r="A1704"/>
      <c r="B1704"/>
      <c r="C1704"/>
      <c r="D1704"/>
    </row>
    <row r="1705" spans="1:4" x14ac:dyDescent="0.2">
      <c r="A1705"/>
      <c r="B1705"/>
      <c r="C1705"/>
      <c r="D1705"/>
    </row>
    <row r="1706" spans="1:4" x14ac:dyDescent="0.2">
      <c r="A1706"/>
      <c r="B1706"/>
      <c r="C1706"/>
      <c r="D1706"/>
    </row>
    <row r="1707" spans="1:4" x14ac:dyDescent="0.2">
      <c r="A1707"/>
      <c r="B1707"/>
      <c r="C1707"/>
      <c r="D1707"/>
    </row>
    <row r="1708" spans="1:4" x14ac:dyDescent="0.2">
      <c r="A1708"/>
      <c r="B1708"/>
      <c r="C1708"/>
      <c r="D1708"/>
    </row>
    <row r="1709" spans="1:4" x14ac:dyDescent="0.2">
      <c r="A1709"/>
      <c r="B1709"/>
      <c r="C1709"/>
      <c r="D1709"/>
    </row>
    <row r="1710" spans="1:4" x14ac:dyDescent="0.2">
      <c r="A1710"/>
      <c r="B1710"/>
      <c r="C1710"/>
      <c r="D1710"/>
    </row>
    <row r="1711" spans="1:4" x14ac:dyDescent="0.2">
      <c r="A1711"/>
      <c r="B1711"/>
      <c r="C1711"/>
      <c r="D1711"/>
    </row>
    <row r="1712" spans="1:4" x14ac:dyDescent="0.2">
      <c r="A1712"/>
      <c r="B1712"/>
      <c r="C1712"/>
      <c r="D1712"/>
    </row>
    <row r="1713" spans="1:4" x14ac:dyDescent="0.2">
      <c r="A1713"/>
      <c r="B1713"/>
      <c r="C1713"/>
      <c r="D1713"/>
    </row>
    <row r="1714" spans="1:4" x14ac:dyDescent="0.2">
      <c r="A1714"/>
      <c r="B1714"/>
      <c r="C1714"/>
      <c r="D1714"/>
    </row>
    <row r="1715" spans="1:4" x14ac:dyDescent="0.2">
      <c r="A1715"/>
      <c r="B1715"/>
      <c r="C1715"/>
      <c r="D1715"/>
    </row>
    <row r="1716" spans="1:4" x14ac:dyDescent="0.2">
      <c r="A1716"/>
      <c r="B1716"/>
      <c r="C1716"/>
      <c r="D1716"/>
    </row>
    <row r="1717" spans="1:4" x14ac:dyDescent="0.2">
      <c r="A1717"/>
      <c r="B1717"/>
      <c r="C1717"/>
      <c r="D1717"/>
    </row>
    <row r="1718" spans="1:4" x14ac:dyDescent="0.2">
      <c r="A1718"/>
      <c r="B1718"/>
      <c r="C1718"/>
      <c r="D1718"/>
    </row>
    <row r="1719" spans="1:4" x14ac:dyDescent="0.2">
      <c r="A1719"/>
      <c r="B1719"/>
      <c r="C1719"/>
      <c r="D1719"/>
    </row>
    <row r="1720" spans="1:4" x14ac:dyDescent="0.2">
      <c r="A1720"/>
      <c r="B1720"/>
      <c r="C1720"/>
      <c r="D1720"/>
    </row>
    <row r="1721" spans="1:4" x14ac:dyDescent="0.2">
      <c r="A1721"/>
      <c r="B1721"/>
      <c r="C1721"/>
      <c r="D1721"/>
    </row>
    <row r="1722" spans="1:4" x14ac:dyDescent="0.2">
      <c r="A1722"/>
      <c r="B1722"/>
      <c r="C1722"/>
      <c r="D1722"/>
    </row>
    <row r="1723" spans="1:4" x14ac:dyDescent="0.2">
      <c r="A1723"/>
      <c r="B1723"/>
      <c r="C1723"/>
      <c r="D1723"/>
    </row>
    <row r="1724" spans="1:4" x14ac:dyDescent="0.2">
      <c r="A1724"/>
      <c r="B1724"/>
      <c r="C1724"/>
      <c r="D1724"/>
    </row>
    <row r="1725" spans="1:4" x14ac:dyDescent="0.2">
      <c r="A1725"/>
      <c r="B1725"/>
      <c r="C1725"/>
      <c r="D1725"/>
    </row>
    <row r="1726" spans="1:4" x14ac:dyDescent="0.2">
      <c r="A1726"/>
      <c r="B1726"/>
      <c r="C1726"/>
      <c r="D1726"/>
    </row>
    <row r="1727" spans="1:4" x14ac:dyDescent="0.2">
      <c r="A1727"/>
      <c r="B1727"/>
      <c r="C1727"/>
      <c r="D1727"/>
    </row>
    <row r="1728" spans="1:4" x14ac:dyDescent="0.2">
      <c r="A1728"/>
      <c r="B1728"/>
      <c r="C1728"/>
      <c r="D1728"/>
    </row>
    <row r="1729" spans="1:4" x14ac:dyDescent="0.2">
      <c r="A1729"/>
      <c r="B1729"/>
      <c r="C1729"/>
      <c r="D1729"/>
    </row>
    <row r="1730" spans="1:4" x14ac:dyDescent="0.2">
      <c r="A1730"/>
      <c r="B1730"/>
      <c r="C1730"/>
      <c r="D1730"/>
    </row>
    <row r="1731" spans="1:4" x14ac:dyDescent="0.2">
      <c r="A1731"/>
      <c r="B1731"/>
      <c r="C1731"/>
      <c r="D1731"/>
    </row>
    <row r="1732" spans="1:4" x14ac:dyDescent="0.2">
      <c r="A1732"/>
      <c r="B1732"/>
      <c r="C1732"/>
      <c r="D1732"/>
    </row>
    <row r="1733" spans="1:4" x14ac:dyDescent="0.2">
      <c r="A1733"/>
      <c r="B1733"/>
      <c r="C1733"/>
      <c r="D1733"/>
    </row>
    <row r="1734" spans="1:4" x14ac:dyDescent="0.2">
      <c r="A1734"/>
      <c r="B1734"/>
      <c r="C1734"/>
      <c r="D1734"/>
    </row>
    <row r="1735" spans="1:4" x14ac:dyDescent="0.2">
      <c r="A1735"/>
      <c r="B1735"/>
      <c r="C1735"/>
      <c r="D1735"/>
    </row>
    <row r="1736" spans="1:4" x14ac:dyDescent="0.2">
      <c r="A1736"/>
      <c r="B1736"/>
      <c r="C1736"/>
      <c r="D1736"/>
    </row>
    <row r="1737" spans="1:4" x14ac:dyDescent="0.2">
      <c r="A1737"/>
      <c r="B1737"/>
      <c r="C1737"/>
      <c r="D1737"/>
    </row>
    <row r="1738" spans="1:4" x14ac:dyDescent="0.2">
      <c r="A1738"/>
      <c r="B1738"/>
      <c r="C1738"/>
      <c r="D1738"/>
    </row>
    <row r="1739" spans="1:4" x14ac:dyDescent="0.2">
      <c r="A1739"/>
      <c r="B1739"/>
      <c r="C1739"/>
      <c r="D1739"/>
    </row>
    <row r="1740" spans="1:4" x14ac:dyDescent="0.2">
      <c r="A1740"/>
      <c r="B1740"/>
      <c r="C1740"/>
      <c r="D1740"/>
    </row>
    <row r="1741" spans="1:4" x14ac:dyDescent="0.2">
      <c r="A1741"/>
      <c r="B1741"/>
      <c r="C1741"/>
      <c r="D1741"/>
    </row>
    <row r="1742" spans="1:4" x14ac:dyDescent="0.2">
      <c r="A1742"/>
      <c r="B1742"/>
      <c r="C1742"/>
      <c r="D1742"/>
    </row>
    <row r="1743" spans="1:4" x14ac:dyDescent="0.2">
      <c r="A1743"/>
      <c r="B1743"/>
      <c r="C1743"/>
      <c r="D1743"/>
    </row>
    <row r="1744" spans="1:4" x14ac:dyDescent="0.2">
      <c r="A1744"/>
      <c r="B1744"/>
      <c r="C1744"/>
      <c r="D1744"/>
    </row>
    <row r="1745" spans="1:4" x14ac:dyDescent="0.2">
      <c r="A1745"/>
      <c r="B1745"/>
      <c r="C1745"/>
      <c r="D1745"/>
    </row>
    <row r="1746" spans="1:4" x14ac:dyDescent="0.2">
      <c r="A1746"/>
      <c r="B1746"/>
      <c r="C1746"/>
      <c r="D1746"/>
    </row>
    <row r="1747" spans="1:4" x14ac:dyDescent="0.2">
      <c r="A1747"/>
      <c r="B1747"/>
      <c r="C1747"/>
      <c r="D1747"/>
    </row>
    <row r="1748" spans="1:4" x14ac:dyDescent="0.2">
      <c r="A1748"/>
      <c r="B1748"/>
      <c r="C1748"/>
      <c r="D1748"/>
    </row>
    <row r="1749" spans="1:4" x14ac:dyDescent="0.2">
      <c r="A1749"/>
      <c r="B1749"/>
      <c r="C1749"/>
      <c r="D1749"/>
    </row>
    <row r="1750" spans="1:4" x14ac:dyDescent="0.2">
      <c r="A1750"/>
      <c r="B1750"/>
      <c r="C1750"/>
      <c r="D1750"/>
    </row>
    <row r="1751" spans="1:4" x14ac:dyDescent="0.2">
      <c r="A1751"/>
      <c r="B1751"/>
      <c r="C1751"/>
      <c r="D1751"/>
    </row>
    <row r="1752" spans="1:4" x14ac:dyDescent="0.2">
      <c r="A1752"/>
      <c r="B1752"/>
      <c r="C1752"/>
      <c r="D1752"/>
    </row>
    <row r="1753" spans="1:4" x14ac:dyDescent="0.2">
      <c r="A1753"/>
      <c r="B1753"/>
      <c r="C1753"/>
      <c r="D1753"/>
    </row>
    <row r="1754" spans="1:4" x14ac:dyDescent="0.2">
      <c r="A1754"/>
      <c r="B1754"/>
      <c r="C1754"/>
      <c r="D1754"/>
    </row>
    <row r="1755" spans="1:4" x14ac:dyDescent="0.2">
      <c r="A1755"/>
      <c r="B1755"/>
      <c r="C1755"/>
      <c r="D1755"/>
    </row>
    <row r="1756" spans="1:4" x14ac:dyDescent="0.2">
      <c r="A1756"/>
      <c r="B1756"/>
      <c r="C1756"/>
      <c r="D1756"/>
    </row>
    <row r="1757" spans="1:4" x14ac:dyDescent="0.2">
      <c r="A1757"/>
      <c r="B1757"/>
      <c r="C1757"/>
      <c r="D1757"/>
    </row>
    <row r="1758" spans="1:4" x14ac:dyDescent="0.2">
      <c r="A1758"/>
      <c r="B1758"/>
      <c r="C1758"/>
      <c r="D1758"/>
    </row>
    <row r="1759" spans="1:4" x14ac:dyDescent="0.2">
      <c r="A1759"/>
      <c r="B1759"/>
      <c r="C1759"/>
      <c r="D1759"/>
    </row>
    <row r="1760" spans="1:4" x14ac:dyDescent="0.2">
      <c r="A1760"/>
      <c r="B1760"/>
      <c r="C1760"/>
      <c r="D1760"/>
    </row>
    <row r="1761" spans="1:4" x14ac:dyDescent="0.2">
      <c r="A1761"/>
      <c r="B1761"/>
      <c r="C1761"/>
      <c r="D1761"/>
    </row>
    <row r="1762" spans="1:4" x14ac:dyDescent="0.2">
      <c r="A1762"/>
      <c r="B1762"/>
      <c r="C1762"/>
      <c r="D1762"/>
    </row>
    <row r="1763" spans="1:4" x14ac:dyDescent="0.2">
      <c r="A1763"/>
      <c r="B1763"/>
      <c r="C1763"/>
      <c r="D1763"/>
    </row>
    <row r="1764" spans="1:4" x14ac:dyDescent="0.2">
      <c r="A1764"/>
      <c r="B1764"/>
      <c r="C1764"/>
      <c r="D1764"/>
    </row>
    <row r="1765" spans="1:4" x14ac:dyDescent="0.2">
      <c r="A1765"/>
      <c r="B1765"/>
      <c r="C1765"/>
      <c r="D1765"/>
    </row>
    <row r="1766" spans="1:4" x14ac:dyDescent="0.2">
      <c r="A1766"/>
      <c r="B1766"/>
      <c r="C1766"/>
      <c r="D1766"/>
    </row>
    <row r="1767" spans="1:4" x14ac:dyDescent="0.2">
      <c r="A1767"/>
      <c r="B1767"/>
      <c r="C1767"/>
      <c r="D1767"/>
    </row>
    <row r="1768" spans="1:4" x14ac:dyDescent="0.2">
      <c r="A1768"/>
      <c r="B1768"/>
      <c r="C1768"/>
      <c r="D1768"/>
    </row>
    <row r="1769" spans="1:4" x14ac:dyDescent="0.2">
      <c r="A1769"/>
      <c r="B1769"/>
      <c r="C1769"/>
      <c r="D1769"/>
    </row>
    <row r="1770" spans="1:4" x14ac:dyDescent="0.2">
      <c r="A1770"/>
      <c r="B1770"/>
      <c r="C1770"/>
      <c r="D1770"/>
    </row>
    <row r="1771" spans="1:4" x14ac:dyDescent="0.2">
      <c r="A1771"/>
      <c r="B1771"/>
      <c r="C1771"/>
      <c r="D1771"/>
    </row>
    <row r="1772" spans="1:4" x14ac:dyDescent="0.2">
      <c r="A1772"/>
      <c r="B1772"/>
      <c r="C1772"/>
      <c r="D1772"/>
    </row>
    <row r="1773" spans="1:4" x14ac:dyDescent="0.2">
      <c r="A1773"/>
      <c r="B1773"/>
      <c r="C1773"/>
      <c r="D1773"/>
    </row>
    <row r="1774" spans="1:4" x14ac:dyDescent="0.2">
      <c r="A1774"/>
      <c r="B1774"/>
      <c r="C1774"/>
      <c r="D1774"/>
    </row>
    <row r="1775" spans="1:4" x14ac:dyDescent="0.2">
      <c r="A1775"/>
      <c r="B1775"/>
      <c r="C1775"/>
      <c r="D1775"/>
    </row>
    <row r="1776" spans="1:4" x14ac:dyDescent="0.2">
      <c r="A1776"/>
      <c r="B1776"/>
      <c r="C1776"/>
      <c r="D1776"/>
    </row>
    <row r="1777" spans="1:4" x14ac:dyDescent="0.2">
      <c r="A1777"/>
      <c r="B1777"/>
      <c r="C1777"/>
      <c r="D1777"/>
    </row>
    <row r="1778" spans="1:4" x14ac:dyDescent="0.2">
      <c r="A1778"/>
      <c r="B1778"/>
      <c r="C1778"/>
      <c r="D1778"/>
    </row>
    <row r="1779" spans="1:4" x14ac:dyDescent="0.2">
      <c r="A1779"/>
      <c r="B1779"/>
      <c r="C1779"/>
      <c r="D1779"/>
    </row>
    <row r="1780" spans="1:4" x14ac:dyDescent="0.2">
      <c r="A1780"/>
      <c r="B1780"/>
      <c r="C1780"/>
      <c r="D1780"/>
    </row>
    <row r="1781" spans="1:4" x14ac:dyDescent="0.2">
      <c r="A1781"/>
      <c r="B1781"/>
      <c r="C1781"/>
      <c r="D1781"/>
    </row>
    <row r="1782" spans="1:4" x14ac:dyDescent="0.2">
      <c r="A1782"/>
      <c r="B1782"/>
      <c r="C1782"/>
      <c r="D1782"/>
    </row>
    <row r="1783" spans="1:4" x14ac:dyDescent="0.2">
      <c r="A1783"/>
      <c r="B1783"/>
      <c r="C1783"/>
      <c r="D1783"/>
    </row>
    <row r="1784" spans="1:4" x14ac:dyDescent="0.2">
      <c r="A1784"/>
      <c r="B1784"/>
      <c r="C1784"/>
      <c r="D1784"/>
    </row>
    <row r="1785" spans="1:4" x14ac:dyDescent="0.2">
      <c r="A1785"/>
      <c r="B1785"/>
      <c r="C1785"/>
      <c r="D1785"/>
    </row>
    <row r="1786" spans="1:4" x14ac:dyDescent="0.2">
      <c r="A1786"/>
      <c r="B1786"/>
      <c r="C1786"/>
      <c r="D1786"/>
    </row>
    <row r="1787" spans="1:4" x14ac:dyDescent="0.2">
      <c r="A1787"/>
      <c r="B1787"/>
      <c r="C1787"/>
      <c r="D1787"/>
    </row>
    <row r="1788" spans="1:4" x14ac:dyDescent="0.2">
      <c r="A1788"/>
      <c r="B1788"/>
      <c r="C1788"/>
      <c r="D1788"/>
    </row>
    <row r="1789" spans="1:4" x14ac:dyDescent="0.2">
      <c r="A1789"/>
      <c r="B1789"/>
      <c r="C1789"/>
      <c r="D1789"/>
    </row>
    <row r="1790" spans="1:4" x14ac:dyDescent="0.2">
      <c r="A1790"/>
      <c r="B1790"/>
      <c r="C1790"/>
      <c r="D1790"/>
    </row>
    <row r="1791" spans="1:4" x14ac:dyDescent="0.2">
      <c r="A1791"/>
      <c r="B1791"/>
      <c r="C1791"/>
      <c r="D1791"/>
    </row>
    <row r="1792" spans="1:4" x14ac:dyDescent="0.2">
      <c r="A1792"/>
      <c r="B1792"/>
      <c r="C1792"/>
      <c r="D1792"/>
    </row>
    <row r="1793" spans="1:4" x14ac:dyDescent="0.2">
      <c r="A1793"/>
      <c r="B1793"/>
      <c r="C1793"/>
      <c r="D1793"/>
    </row>
    <row r="1794" spans="1:4" x14ac:dyDescent="0.2">
      <c r="A1794"/>
      <c r="B1794"/>
      <c r="C1794"/>
      <c r="D1794"/>
    </row>
    <row r="1795" spans="1:4" x14ac:dyDescent="0.2">
      <c r="A1795"/>
      <c r="B1795"/>
      <c r="C1795"/>
      <c r="D1795"/>
    </row>
    <row r="1796" spans="1:4" x14ac:dyDescent="0.2">
      <c r="A1796"/>
      <c r="B1796"/>
      <c r="C1796"/>
      <c r="D1796"/>
    </row>
    <row r="1797" spans="1:4" x14ac:dyDescent="0.2">
      <c r="A1797"/>
      <c r="B1797"/>
      <c r="C1797"/>
      <c r="D1797"/>
    </row>
    <row r="1798" spans="1:4" x14ac:dyDescent="0.2">
      <c r="A1798"/>
      <c r="B1798"/>
      <c r="C1798"/>
      <c r="D1798"/>
    </row>
    <row r="1799" spans="1:4" x14ac:dyDescent="0.2">
      <c r="A1799"/>
      <c r="B1799"/>
      <c r="C1799"/>
      <c r="D1799"/>
    </row>
    <row r="1800" spans="1:4" x14ac:dyDescent="0.2">
      <c r="A1800"/>
      <c r="B1800"/>
      <c r="C1800"/>
      <c r="D1800"/>
    </row>
    <row r="1801" spans="1:4" x14ac:dyDescent="0.2">
      <c r="A1801"/>
      <c r="B1801"/>
      <c r="C1801"/>
      <c r="D1801"/>
    </row>
    <row r="1802" spans="1:4" x14ac:dyDescent="0.2">
      <c r="A1802"/>
      <c r="B1802"/>
      <c r="C1802"/>
      <c r="D1802"/>
    </row>
    <row r="1803" spans="1:4" x14ac:dyDescent="0.2">
      <c r="A1803"/>
      <c r="B1803"/>
      <c r="C1803"/>
      <c r="D1803"/>
    </row>
    <row r="1804" spans="1:4" x14ac:dyDescent="0.2">
      <c r="A1804"/>
      <c r="B1804"/>
      <c r="C1804"/>
      <c r="D1804"/>
    </row>
    <row r="1805" spans="1:4" x14ac:dyDescent="0.2">
      <c r="A1805"/>
      <c r="B1805"/>
      <c r="C1805"/>
      <c r="D1805"/>
    </row>
    <row r="1806" spans="1:4" x14ac:dyDescent="0.2">
      <c r="A1806"/>
      <c r="B1806"/>
      <c r="C1806"/>
      <c r="D1806"/>
    </row>
    <row r="1807" spans="1:4" x14ac:dyDescent="0.2">
      <c r="A1807"/>
      <c r="B1807"/>
      <c r="C1807"/>
      <c r="D1807"/>
    </row>
    <row r="1808" spans="1:4" x14ac:dyDescent="0.2">
      <c r="A1808"/>
      <c r="B1808"/>
      <c r="C1808"/>
      <c r="D1808"/>
    </row>
    <row r="1809" spans="1:4" x14ac:dyDescent="0.2">
      <c r="A1809"/>
      <c r="B1809"/>
      <c r="C1809"/>
      <c r="D1809"/>
    </row>
    <row r="1810" spans="1:4" x14ac:dyDescent="0.2">
      <c r="A1810"/>
      <c r="B1810"/>
      <c r="C1810"/>
      <c r="D1810"/>
    </row>
    <row r="1811" spans="1:4" x14ac:dyDescent="0.2">
      <c r="A1811"/>
      <c r="B1811"/>
      <c r="C1811"/>
      <c r="D1811"/>
    </row>
    <row r="1812" spans="1:4" x14ac:dyDescent="0.2">
      <c r="A1812"/>
      <c r="B1812"/>
      <c r="C1812"/>
      <c r="D1812"/>
    </row>
    <row r="1813" spans="1:4" x14ac:dyDescent="0.2">
      <c r="A1813"/>
      <c r="B1813"/>
      <c r="C1813"/>
      <c r="D1813"/>
    </row>
    <row r="1814" spans="1:4" x14ac:dyDescent="0.2">
      <c r="A1814"/>
      <c r="B1814"/>
      <c r="C1814"/>
      <c r="D1814"/>
    </row>
    <row r="1815" spans="1:4" x14ac:dyDescent="0.2">
      <c r="A1815"/>
      <c r="B1815"/>
      <c r="C1815"/>
      <c r="D1815"/>
    </row>
    <row r="1816" spans="1:4" x14ac:dyDescent="0.2">
      <c r="A1816"/>
      <c r="B1816"/>
      <c r="C1816"/>
      <c r="D1816"/>
    </row>
    <row r="1817" spans="1:4" x14ac:dyDescent="0.2">
      <c r="A1817"/>
      <c r="B1817"/>
      <c r="C1817"/>
      <c r="D1817"/>
    </row>
    <row r="1818" spans="1:4" x14ac:dyDescent="0.2">
      <c r="A1818"/>
      <c r="B1818"/>
      <c r="C1818"/>
      <c r="D1818"/>
    </row>
    <row r="1819" spans="1:4" x14ac:dyDescent="0.2">
      <c r="A1819"/>
      <c r="B1819"/>
      <c r="C1819"/>
      <c r="D1819"/>
    </row>
    <row r="1820" spans="1:4" x14ac:dyDescent="0.2">
      <c r="A1820"/>
      <c r="B1820"/>
      <c r="C1820"/>
      <c r="D1820"/>
    </row>
    <row r="1821" spans="1:4" x14ac:dyDescent="0.2">
      <c r="A1821"/>
      <c r="B1821"/>
      <c r="C1821"/>
      <c r="D1821"/>
    </row>
    <row r="1822" spans="1:4" x14ac:dyDescent="0.2">
      <c r="A1822"/>
      <c r="B1822"/>
      <c r="C1822"/>
      <c r="D1822"/>
    </row>
    <row r="1823" spans="1:4" x14ac:dyDescent="0.2">
      <c r="A1823"/>
      <c r="B1823"/>
      <c r="C1823"/>
      <c r="D1823"/>
    </row>
    <row r="1824" spans="1:4" x14ac:dyDescent="0.2">
      <c r="A1824"/>
      <c r="B1824"/>
      <c r="C1824"/>
      <c r="D1824"/>
    </row>
    <row r="1825" spans="1:4" x14ac:dyDescent="0.2">
      <c r="A1825"/>
      <c r="B1825"/>
      <c r="C1825"/>
      <c r="D1825"/>
    </row>
    <row r="1826" spans="1:4" x14ac:dyDescent="0.2">
      <c r="A1826"/>
      <c r="B1826"/>
      <c r="C1826"/>
      <c r="D1826"/>
    </row>
    <row r="1827" spans="1:4" x14ac:dyDescent="0.2">
      <c r="A1827"/>
      <c r="B1827"/>
      <c r="C1827"/>
      <c r="D1827"/>
    </row>
    <row r="1828" spans="1:4" x14ac:dyDescent="0.2">
      <c r="A1828"/>
      <c r="B1828"/>
      <c r="C1828"/>
      <c r="D1828"/>
    </row>
    <row r="1829" spans="1:4" x14ac:dyDescent="0.2">
      <c r="A1829"/>
      <c r="B1829"/>
      <c r="C1829"/>
      <c r="D1829"/>
    </row>
    <row r="1830" spans="1:4" x14ac:dyDescent="0.2">
      <c r="A1830"/>
      <c r="B1830"/>
      <c r="C1830"/>
      <c r="D1830"/>
    </row>
    <row r="1831" spans="1:4" x14ac:dyDescent="0.2">
      <c r="A1831"/>
      <c r="B1831"/>
      <c r="C1831"/>
      <c r="D1831"/>
    </row>
    <row r="1832" spans="1:4" x14ac:dyDescent="0.2">
      <c r="A1832"/>
      <c r="B1832"/>
      <c r="C1832"/>
      <c r="D1832"/>
    </row>
    <row r="1833" spans="1:4" x14ac:dyDescent="0.2">
      <c r="A1833"/>
      <c r="B1833"/>
      <c r="C1833"/>
      <c r="D1833"/>
    </row>
    <row r="1834" spans="1:4" x14ac:dyDescent="0.2">
      <c r="A1834"/>
      <c r="B1834"/>
      <c r="C1834"/>
      <c r="D1834"/>
    </row>
    <row r="1835" spans="1:4" x14ac:dyDescent="0.2">
      <c r="A1835"/>
      <c r="B1835"/>
      <c r="C1835"/>
      <c r="D1835"/>
    </row>
    <row r="1836" spans="1:4" x14ac:dyDescent="0.2">
      <c r="A1836"/>
      <c r="B1836"/>
      <c r="C1836"/>
      <c r="D1836"/>
    </row>
    <row r="1837" spans="1:4" x14ac:dyDescent="0.2">
      <c r="A1837"/>
      <c r="B1837"/>
      <c r="C1837"/>
      <c r="D1837"/>
    </row>
    <row r="1838" spans="1:4" x14ac:dyDescent="0.2">
      <c r="A1838"/>
      <c r="B1838"/>
      <c r="C1838"/>
      <c r="D1838"/>
    </row>
    <row r="1839" spans="1:4" x14ac:dyDescent="0.2">
      <c r="A1839"/>
      <c r="B1839"/>
      <c r="C1839"/>
      <c r="D1839"/>
    </row>
    <row r="1840" spans="1:4" x14ac:dyDescent="0.2">
      <c r="A1840"/>
      <c r="B1840"/>
      <c r="C1840"/>
      <c r="D1840"/>
    </row>
    <row r="1841" spans="1:4" x14ac:dyDescent="0.2">
      <c r="A1841"/>
      <c r="B1841"/>
      <c r="C1841"/>
      <c r="D1841"/>
    </row>
    <row r="1842" spans="1:4" x14ac:dyDescent="0.2">
      <c r="A1842"/>
      <c r="B1842"/>
      <c r="C1842"/>
      <c r="D1842"/>
    </row>
    <row r="1843" spans="1:4" x14ac:dyDescent="0.2">
      <c r="A1843"/>
      <c r="B1843"/>
      <c r="C1843"/>
      <c r="D1843"/>
    </row>
    <row r="1844" spans="1:4" x14ac:dyDescent="0.2">
      <c r="A1844"/>
      <c r="B1844"/>
      <c r="C1844"/>
      <c r="D1844"/>
    </row>
    <row r="1845" spans="1:4" x14ac:dyDescent="0.2">
      <c r="A1845"/>
      <c r="B1845"/>
      <c r="C1845"/>
      <c r="D1845"/>
    </row>
    <row r="1846" spans="1:4" x14ac:dyDescent="0.2">
      <c r="A1846"/>
      <c r="B1846"/>
      <c r="C1846"/>
      <c r="D1846"/>
    </row>
    <row r="1847" spans="1:4" x14ac:dyDescent="0.2">
      <c r="A1847"/>
      <c r="B1847"/>
      <c r="C1847"/>
      <c r="D1847"/>
    </row>
    <row r="1848" spans="1:4" x14ac:dyDescent="0.2">
      <c r="A1848"/>
      <c r="B1848"/>
      <c r="C1848"/>
      <c r="D1848"/>
    </row>
    <row r="1849" spans="1:4" x14ac:dyDescent="0.2">
      <c r="A1849"/>
      <c r="B1849"/>
      <c r="C1849"/>
      <c r="D1849"/>
    </row>
    <row r="1850" spans="1:4" x14ac:dyDescent="0.2">
      <c r="A1850"/>
      <c r="B1850"/>
      <c r="C1850"/>
      <c r="D1850"/>
    </row>
    <row r="1851" spans="1:4" x14ac:dyDescent="0.2">
      <c r="A1851"/>
      <c r="B1851"/>
      <c r="C1851"/>
      <c r="D1851"/>
    </row>
    <row r="1852" spans="1:4" x14ac:dyDescent="0.2">
      <c r="A1852"/>
      <c r="B1852"/>
      <c r="C1852"/>
      <c r="D1852"/>
    </row>
    <row r="1853" spans="1:4" x14ac:dyDescent="0.2">
      <c r="A1853"/>
      <c r="B1853"/>
      <c r="C1853"/>
      <c r="D1853"/>
    </row>
    <row r="1854" spans="1:4" x14ac:dyDescent="0.2">
      <c r="A1854"/>
      <c r="B1854"/>
      <c r="C1854"/>
      <c r="D1854"/>
    </row>
    <row r="1855" spans="1:4" x14ac:dyDescent="0.2">
      <c r="A1855"/>
      <c r="B1855"/>
      <c r="C1855"/>
      <c r="D1855"/>
    </row>
    <row r="1856" spans="1:4" x14ac:dyDescent="0.2">
      <c r="A1856"/>
      <c r="B1856"/>
      <c r="C1856"/>
      <c r="D1856"/>
    </row>
    <row r="1857" spans="1:4" x14ac:dyDescent="0.2">
      <c r="A1857"/>
      <c r="B1857"/>
      <c r="C1857"/>
      <c r="D1857"/>
    </row>
    <row r="1858" spans="1:4" x14ac:dyDescent="0.2">
      <c r="A1858"/>
      <c r="B1858"/>
      <c r="C1858"/>
      <c r="D1858"/>
    </row>
    <row r="1859" spans="1:4" x14ac:dyDescent="0.2">
      <c r="A1859"/>
      <c r="B1859"/>
      <c r="C1859"/>
      <c r="D1859"/>
    </row>
    <row r="1860" spans="1:4" x14ac:dyDescent="0.2">
      <c r="A1860"/>
      <c r="B1860"/>
      <c r="C1860"/>
      <c r="D1860"/>
    </row>
    <row r="1861" spans="1:4" x14ac:dyDescent="0.2">
      <c r="A1861"/>
      <c r="B1861"/>
      <c r="C1861"/>
      <c r="D1861"/>
    </row>
    <row r="1862" spans="1:4" x14ac:dyDescent="0.2">
      <c r="A1862"/>
      <c r="B1862"/>
      <c r="C1862"/>
      <c r="D1862"/>
    </row>
    <row r="1863" spans="1:4" x14ac:dyDescent="0.2">
      <c r="A1863"/>
      <c r="B1863"/>
      <c r="C1863"/>
      <c r="D1863"/>
    </row>
    <row r="1864" spans="1:4" x14ac:dyDescent="0.2">
      <c r="A1864"/>
      <c r="B1864"/>
      <c r="C1864"/>
      <c r="D1864"/>
    </row>
    <row r="1865" spans="1:4" x14ac:dyDescent="0.2">
      <c r="A1865"/>
      <c r="B1865"/>
      <c r="C1865"/>
      <c r="D1865"/>
    </row>
    <row r="1866" spans="1:4" x14ac:dyDescent="0.2">
      <c r="A1866"/>
      <c r="B1866"/>
      <c r="C1866"/>
      <c r="D1866"/>
    </row>
    <row r="1867" spans="1:4" x14ac:dyDescent="0.2">
      <c r="A1867"/>
      <c r="B1867"/>
      <c r="C1867"/>
      <c r="D1867"/>
    </row>
    <row r="1868" spans="1:4" x14ac:dyDescent="0.2">
      <c r="A1868"/>
      <c r="B1868"/>
      <c r="C1868"/>
      <c r="D1868"/>
    </row>
    <row r="1869" spans="1:4" x14ac:dyDescent="0.2">
      <c r="A1869"/>
      <c r="B1869"/>
      <c r="C1869"/>
      <c r="D1869"/>
    </row>
    <row r="1870" spans="1:4" x14ac:dyDescent="0.2">
      <c r="A1870"/>
      <c r="B1870"/>
      <c r="C1870"/>
      <c r="D1870"/>
    </row>
    <row r="1871" spans="1:4" x14ac:dyDescent="0.2">
      <c r="A1871"/>
      <c r="B1871"/>
      <c r="C1871"/>
      <c r="D1871"/>
    </row>
    <row r="1872" spans="1:4" x14ac:dyDescent="0.2">
      <c r="A1872"/>
      <c r="B1872"/>
      <c r="C1872"/>
      <c r="D1872"/>
    </row>
    <row r="1873" spans="1:4" x14ac:dyDescent="0.2">
      <c r="A1873"/>
      <c r="B1873"/>
      <c r="C1873"/>
      <c r="D1873"/>
    </row>
    <row r="1874" spans="1:4" x14ac:dyDescent="0.2">
      <c r="A1874"/>
      <c r="B1874"/>
      <c r="C1874"/>
      <c r="D1874"/>
    </row>
    <row r="1875" spans="1:4" x14ac:dyDescent="0.2">
      <c r="A1875"/>
      <c r="B1875"/>
      <c r="C1875"/>
      <c r="D1875"/>
    </row>
    <row r="1876" spans="1:4" x14ac:dyDescent="0.2">
      <c r="A1876"/>
      <c r="B1876"/>
      <c r="C1876"/>
      <c r="D1876"/>
    </row>
    <row r="1877" spans="1:4" x14ac:dyDescent="0.2">
      <c r="A1877"/>
      <c r="B1877"/>
      <c r="C1877"/>
      <c r="D1877"/>
    </row>
    <row r="1878" spans="1:4" x14ac:dyDescent="0.2">
      <c r="A1878"/>
      <c r="B1878"/>
      <c r="C1878"/>
      <c r="D1878"/>
    </row>
    <row r="1879" spans="1:4" x14ac:dyDescent="0.2">
      <c r="A1879"/>
      <c r="B1879"/>
      <c r="C1879"/>
      <c r="D1879"/>
    </row>
    <row r="1880" spans="1:4" x14ac:dyDescent="0.2">
      <c r="A1880"/>
      <c r="B1880"/>
      <c r="C1880"/>
      <c r="D1880"/>
    </row>
    <row r="1881" spans="1:4" x14ac:dyDescent="0.2">
      <c r="A1881"/>
      <c r="B1881"/>
      <c r="C1881"/>
      <c r="D1881"/>
    </row>
    <row r="1882" spans="1:4" x14ac:dyDescent="0.2">
      <c r="A1882"/>
      <c r="B1882"/>
      <c r="C1882"/>
      <c r="D1882"/>
    </row>
    <row r="1883" spans="1:4" x14ac:dyDescent="0.2">
      <c r="A1883"/>
      <c r="B1883"/>
      <c r="C1883"/>
      <c r="D1883"/>
    </row>
    <row r="1884" spans="1:4" x14ac:dyDescent="0.2">
      <c r="A1884"/>
      <c r="B1884"/>
      <c r="C1884"/>
      <c r="D1884"/>
    </row>
    <row r="1885" spans="1:4" x14ac:dyDescent="0.2">
      <c r="A1885"/>
      <c r="B1885"/>
      <c r="C1885"/>
      <c r="D1885"/>
    </row>
    <row r="1886" spans="1:4" x14ac:dyDescent="0.2">
      <c r="A1886"/>
      <c r="B1886"/>
      <c r="C1886"/>
      <c r="D1886"/>
    </row>
    <row r="1887" spans="1:4" x14ac:dyDescent="0.2">
      <c r="A1887"/>
      <c r="B1887"/>
      <c r="C1887"/>
      <c r="D1887"/>
    </row>
    <row r="1888" spans="1:4" x14ac:dyDescent="0.2">
      <c r="A1888"/>
      <c r="B1888"/>
      <c r="C1888"/>
      <c r="D1888"/>
    </row>
    <row r="1889" spans="1:4" x14ac:dyDescent="0.2">
      <c r="A1889"/>
      <c r="B1889"/>
      <c r="C1889"/>
      <c r="D1889"/>
    </row>
    <row r="1890" spans="1:4" x14ac:dyDescent="0.2">
      <c r="A1890"/>
      <c r="B1890"/>
      <c r="C1890"/>
      <c r="D1890"/>
    </row>
    <row r="1891" spans="1:4" x14ac:dyDescent="0.2">
      <c r="A1891"/>
      <c r="B1891"/>
      <c r="C1891"/>
      <c r="D1891"/>
    </row>
    <row r="1892" spans="1:4" x14ac:dyDescent="0.2">
      <c r="A1892"/>
      <c r="B1892"/>
      <c r="C1892"/>
      <c r="D1892"/>
    </row>
    <row r="1893" spans="1:4" x14ac:dyDescent="0.2">
      <c r="A1893"/>
      <c r="B1893"/>
      <c r="C1893"/>
      <c r="D1893"/>
    </row>
    <row r="1894" spans="1:4" x14ac:dyDescent="0.2">
      <c r="A1894"/>
      <c r="B1894"/>
      <c r="C1894"/>
      <c r="D1894"/>
    </row>
    <row r="1895" spans="1:4" x14ac:dyDescent="0.2">
      <c r="A1895"/>
      <c r="B1895"/>
      <c r="C1895"/>
      <c r="D1895"/>
    </row>
    <row r="1896" spans="1:4" x14ac:dyDescent="0.2">
      <c r="A1896"/>
      <c r="B1896"/>
      <c r="C1896"/>
      <c r="D1896"/>
    </row>
    <row r="1897" spans="1:4" x14ac:dyDescent="0.2">
      <c r="A1897"/>
      <c r="B1897"/>
      <c r="C1897"/>
      <c r="D1897"/>
    </row>
    <row r="1898" spans="1:4" x14ac:dyDescent="0.2">
      <c r="A1898"/>
      <c r="B1898"/>
      <c r="C1898"/>
      <c r="D1898"/>
    </row>
    <row r="1899" spans="1:4" x14ac:dyDescent="0.2">
      <c r="A1899"/>
      <c r="B1899"/>
      <c r="C1899"/>
      <c r="D1899"/>
    </row>
    <row r="1900" spans="1:4" x14ac:dyDescent="0.2">
      <c r="A1900"/>
      <c r="B1900"/>
      <c r="C1900"/>
      <c r="D1900"/>
    </row>
    <row r="1901" spans="1:4" x14ac:dyDescent="0.2">
      <c r="A1901"/>
      <c r="B1901"/>
      <c r="C1901"/>
      <c r="D1901"/>
    </row>
    <row r="1902" spans="1:4" x14ac:dyDescent="0.2">
      <c r="A1902"/>
      <c r="B1902"/>
      <c r="C1902"/>
      <c r="D1902"/>
    </row>
    <row r="1903" spans="1:4" x14ac:dyDescent="0.2">
      <c r="A1903"/>
      <c r="B1903"/>
      <c r="C1903"/>
      <c r="D1903"/>
    </row>
    <row r="1904" spans="1:4" x14ac:dyDescent="0.2">
      <c r="A1904"/>
      <c r="B1904"/>
      <c r="C1904"/>
      <c r="D1904"/>
    </row>
    <row r="1905" spans="1:4" x14ac:dyDescent="0.2">
      <c r="A1905"/>
      <c r="B1905"/>
      <c r="C1905"/>
      <c r="D1905"/>
    </row>
    <row r="1906" spans="1:4" x14ac:dyDescent="0.2">
      <c r="A1906"/>
      <c r="B1906"/>
      <c r="C1906"/>
      <c r="D1906"/>
    </row>
    <row r="1907" spans="1:4" x14ac:dyDescent="0.2">
      <c r="A1907"/>
      <c r="B1907"/>
      <c r="C1907"/>
      <c r="D1907"/>
    </row>
    <row r="1908" spans="1:4" x14ac:dyDescent="0.2">
      <c r="A1908"/>
      <c r="B1908"/>
      <c r="C1908"/>
      <c r="D1908"/>
    </row>
    <row r="1909" spans="1:4" x14ac:dyDescent="0.2">
      <c r="A1909"/>
      <c r="B1909"/>
      <c r="C1909"/>
      <c r="D1909"/>
    </row>
    <row r="1910" spans="1:4" x14ac:dyDescent="0.2">
      <c r="A1910"/>
      <c r="B1910"/>
      <c r="C1910"/>
      <c r="D1910"/>
    </row>
    <row r="1911" spans="1:4" x14ac:dyDescent="0.2">
      <c r="A1911"/>
      <c r="B1911"/>
      <c r="C1911"/>
      <c r="D1911"/>
    </row>
    <row r="1912" spans="1:4" x14ac:dyDescent="0.2">
      <c r="A1912"/>
      <c r="B1912"/>
      <c r="C1912"/>
      <c r="D1912"/>
    </row>
    <row r="1913" spans="1:4" x14ac:dyDescent="0.2">
      <c r="A1913"/>
      <c r="B1913"/>
      <c r="C1913"/>
      <c r="D1913"/>
    </row>
    <row r="1914" spans="1:4" x14ac:dyDescent="0.2">
      <c r="A1914"/>
      <c r="B1914"/>
      <c r="C1914"/>
      <c r="D1914"/>
    </row>
    <row r="1915" spans="1:4" x14ac:dyDescent="0.2">
      <c r="A1915"/>
      <c r="B1915"/>
      <c r="C1915"/>
      <c r="D1915"/>
    </row>
    <row r="1916" spans="1:4" x14ac:dyDescent="0.2">
      <c r="A1916"/>
      <c r="B1916"/>
      <c r="C1916"/>
      <c r="D1916"/>
    </row>
    <row r="1917" spans="1:4" x14ac:dyDescent="0.2">
      <c r="A1917"/>
      <c r="B1917"/>
      <c r="C1917"/>
      <c r="D1917"/>
    </row>
    <row r="1918" spans="1:4" x14ac:dyDescent="0.2">
      <c r="A1918"/>
      <c r="B1918"/>
      <c r="C1918"/>
      <c r="D1918"/>
    </row>
    <row r="1919" spans="1:4" x14ac:dyDescent="0.2">
      <c r="A1919"/>
      <c r="B1919"/>
      <c r="C1919"/>
      <c r="D1919"/>
    </row>
    <row r="1920" spans="1:4" x14ac:dyDescent="0.2">
      <c r="A1920"/>
      <c r="B1920"/>
      <c r="C1920"/>
      <c r="D1920"/>
    </row>
    <row r="1921" spans="1:4" x14ac:dyDescent="0.2">
      <c r="A1921"/>
      <c r="B1921"/>
      <c r="C1921"/>
      <c r="D1921"/>
    </row>
    <row r="1922" spans="1:4" x14ac:dyDescent="0.2">
      <c r="A1922"/>
      <c r="B1922"/>
      <c r="C1922"/>
      <c r="D1922"/>
    </row>
    <row r="1923" spans="1:4" x14ac:dyDescent="0.2">
      <c r="A1923"/>
      <c r="B1923"/>
      <c r="C1923"/>
      <c r="D1923"/>
    </row>
    <row r="1924" spans="1:4" x14ac:dyDescent="0.2">
      <c r="A1924"/>
      <c r="B1924"/>
      <c r="C1924"/>
      <c r="D1924"/>
    </row>
    <row r="1925" spans="1:4" x14ac:dyDescent="0.2">
      <c r="A1925"/>
      <c r="B1925"/>
      <c r="C1925"/>
      <c r="D1925"/>
    </row>
    <row r="1926" spans="1:4" x14ac:dyDescent="0.2">
      <c r="A1926"/>
      <c r="B1926"/>
      <c r="C1926"/>
      <c r="D1926"/>
    </row>
    <row r="1927" spans="1:4" x14ac:dyDescent="0.2">
      <c r="A1927"/>
      <c r="B1927"/>
      <c r="C1927"/>
      <c r="D1927"/>
    </row>
    <row r="1928" spans="1:4" x14ac:dyDescent="0.2">
      <c r="A1928"/>
      <c r="B1928"/>
      <c r="C1928"/>
      <c r="D1928"/>
    </row>
    <row r="1929" spans="1:4" x14ac:dyDescent="0.2">
      <c r="A1929"/>
      <c r="B1929"/>
      <c r="C1929"/>
      <c r="D1929"/>
    </row>
    <row r="1930" spans="1:4" x14ac:dyDescent="0.2">
      <c r="A1930"/>
      <c r="B1930"/>
      <c r="C1930"/>
      <c r="D1930"/>
    </row>
    <row r="1931" spans="1:4" x14ac:dyDescent="0.2">
      <c r="A1931"/>
      <c r="B1931"/>
      <c r="C1931"/>
      <c r="D1931"/>
    </row>
    <row r="1932" spans="1:4" x14ac:dyDescent="0.2">
      <c r="A1932"/>
      <c r="B1932"/>
      <c r="C1932"/>
      <c r="D1932"/>
    </row>
    <row r="1933" spans="1:4" x14ac:dyDescent="0.2">
      <c r="A1933"/>
      <c r="B1933"/>
      <c r="C1933"/>
      <c r="D1933"/>
    </row>
    <row r="1934" spans="1:4" x14ac:dyDescent="0.2">
      <c r="A1934"/>
      <c r="B1934"/>
      <c r="C1934"/>
      <c r="D1934"/>
    </row>
    <row r="1935" spans="1:4" x14ac:dyDescent="0.2">
      <c r="A1935"/>
      <c r="B1935"/>
      <c r="C1935"/>
      <c r="D1935"/>
    </row>
    <row r="1936" spans="1:4" x14ac:dyDescent="0.2">
      <c r="A1936"/>
      <c r="B1936"/>
      <c r="C1936"/>
      <c r="D1936"/>
    </row>
    <row r="1937" spans="1:4" x14ac:dyDescent="0.2">
      <c r="A1937"/>
      <c r="B1937"/>
      <c r="C1937"/>
      <c r="D1937"/>
    </row>
    <row r="1938" spans="1:4" x14ac:dyDescent="0.2">
      <c r="A1938"/>
      <c r="B1938"/>
      <c r="C1938"/>
      <c r="D1938"/>
    </row>
    <row r="1939" spans="1:4" x14ac:dyDescent="0.2">
      <c r="A1939"/>
      <c r="B1939"/>
      <c r="C1939"/>
      <c r="D1939"/>
    </row>
    <row r="1940" spans="1:4" x14ac:dyDescent="0.2">
      <c r="A1940"/>
      <c r="B1940"/>
      <c r="C1940"/>
      <c r="D1940"/>
    </row>
    <row r="1941" spans="1:4" x14ac:dyDescent="0.2">
      <c r="A1941"/>
      <c r="B1941"/>
      <c r="C1941"/>
      <c r="D1941"/>
    </row>
    <row r="1942" spans="1:4" x14ac:dyDescent="0.2">
      <c r="A1942"/>
      <c r="B1942"/>
      <c r="C1942"/>
      <c r="D1942"/>
    </row>
    <row r="1943" spans="1:4" x14ac:dyDescent="0.2">
      <c r="A1943"/>
      <c r="B1943"/>
      <c r="C1943"/>
      <c r="D1943"/>
    </row>
    <row r="1944" spans="1:4" x14ac:dyDescent="0.2">
      <c r="A1944"/>
      <c r="B1944"/>
      <c r="C1944"/>
      <c r="D1944"/>
    </row>
    <row r="1945" spans="1:4" x14ac:dyDescent="0.2">
      <c r="A1945"/>
      <c r="B1945"/>
      <c r="C1945"/>
      <c r="D1945"/>
    </row>
    <row r="1946" spans="1:4" x14ac:dyDescent="0.2">
      <c r="A1946"/>
      <c r="B1946"/>
      <c r="C1946"/>
      <c r="D1946"/>
    </row>
    <row r="1947" spans="1:4" x14ac:dyDescent="0.2">
      <c r="A1947"/>
      <c r="B1947"/>
      <c r="C1947"/>
      <c r="D1947"/>
    </row>
    <row r="1948" spans="1:4" x14ac:dyDescent="0.2">
      <c r="A1948"/>
      <c r="B1948"/>
      <c r="C1948"/>
      <c r="D1948"/>
    </row>
    <row r="1949" spans="1:4" x14ac:dyDescent="0.2">
      <c r="A1949"/>
      <c r="B1949"/>
      <c r="C1949"/>
      <c r="D1949"/>
    </row>
    <row r="1950" spans="1:4" x14ac:dyDescent="0.2">
      <c r="A1950"/>
      <c r="B1950"/>
      <c r="C1950"/>
      <c r="D1950"/>
    </row>
    <row r="1951" spans="1:4" x14ac:dyDescent="0.2">
      <c r="A1951"/>
      <c r="B1951"/>
      <c r="C1951"/>
      <c r="D1951"/>
    </row>
    <row r="1952" spans="1:4" x14ac:dyDescent="0.2">
      <c r="A1952"/>
      <c r="B1952"/>
      <c r="C1952"/>
      <c r="D1952"/>
    </row>
    <row r="1953" spans="1:4" x14ac:dyDescent="0.2">
      <c r="A1953"/>
      <c r="B1953"/>
      <c r="C1953"/>
      <c r="D1953"/>
    </row>
    <row r="1954" spans="1:4" x14ac:dyDescent="0.2">
      <c r="A1954"/>
      <c r="B1954"/>
      <c r="C1954"/>
      <c r="D1954"/>
    </row>
    <row r="1955" spans="1:4" x14ac:dyDescent="0.2">
      <c r="A1955"/>
      <c r="B1955"/>
      <c r="C1955"/>
      <c r="D1955"/>
    </row>
    <row r="1956" spans="1:4" x14ac:dyDescent="0.2">
      <c r="A1956"/>
      <c r="B1956"/>
      <c r="C1956"/>
      <c r="D1956"/>
    </row>
    <row r="1957" spans="1:4" x14ac:dyDescent="0.2">
      <c r="A1957"/>
      <c r="B1957"/>
      <c r="C1957"/>
      <c r="D1957"/>
    </row>
    <row r="1958" spans="1:4" x14ac:dyDescent="0.2">
      <c r="A1958"/>
      <c r="B1958"/>
      <c r="C1958"/>
      <c r="D1958"/>
    </row>
    <row r="1959" spans="1:4" x14ac:dyDescent="0.2">
      <c r="A1959"/>
      <c r="B1959"/>
      <c r="C1959"/>
      <c r="D1959"/>
    </row>
    <row r="1960" spans="1:4" x14ac:dyDescent="0.2">
      <c r="A1960"/>
      <c r="B1960"/>
      <c r="C1960"/>
      <c r="D1960"/>
    </row>
    <row r="1961" spans="1:4" x14ac:dyDescent="0.2">
      <c r="A1961"/>
      <c r="B1961"/>
      <c r="C1961"/>
      <c r="D1961"/>
    </row>
    <row r="1962" spans="1:4" x14ac:dyDescent="0.2">
      <c r="A1962"/>
      <c r="B1962"/>
      <c r="C1962"/>
      <c r="D1962"/>
    </row>
    <row r="1963" spans="1:4" x14ac:dyDescent="0.2">
      <c r="A1963"/>
      <c r="B1963"/>
      <c r="C1963"/>
      <c r="D1963"/>
    </row>
    <row r="1964" spans="1:4" x14ac:dyDescent="0.2">
      <c r="A1964"/>
      <c r="B1964"/>
      <c r="C1964"/>
      <c r="D1964"/>
    </row>
    <row r="1965" spans="1:4" x14ac:dyDescent="0.2">
      <c r="A1965"/>
      <c r="B1965"/>
      <c r="C1965"/>
      <c r="D1965"/>
    </row>
    <row r="1966" spans="1:4" x14ac:dyDescent="0.2">
      <c r="A1966"/>
      <c r="B1966"/>
      <c r="C1966"/>
      <c r="D1966"/>
    </row>
    <row r="1967" spans="1:4" x14ac:dyDescent="0.2">
      <c r="A1967"/>
      <c r="B1967"/>
      <c r="C1967"/>
      <c r="D1967"/>
    </row>
    <row r="1968" spans="1:4" x14ac:dyDescent="0.2">
      <c r="A1968"/>
      <c r="B1968"/>
      <c r="C1968"/>
      <c r="D1968"/>
    </row>
    <row r="1969" spans="1:4" x14ac:dyDescent="0.2">
      <c r="A1969"/>
      <c r="B1969"/>
      <c r="C1969"/>
      <c r="D1969"/>
    </row>
    <row r="1970" spans="1:4" x14ac:dyDescent="0.2">
      <c r="A1970"/>
      <c r="B1970"/>
      <c r="C1970"/>
      <c r="D1970"/>
    </row>
    <row r="1971" spans="1:4" x14ac:dyDescent="0.2">
      <c r="A1971"/>
      <c r="B1971"/>
      <c r="C1971"/>
      <c r="D1971"/>
    </row>
    <row r="1972" spans="1:4" x14ac:dyDescent="0.2">
      <c r="A1972"/>
      <c r="B1972"/>
      <c r="C1972"/>
      <c r="D1972"/>
    </row>
    <row r="1973" spans="1:4" x14ac:dyDescent="0.2">
      <c r="A1973"/>
      <c r="B1973"/>
      <c r="C1973"/>
      <c r="D1973"/>
    </row>
    <row r="1974" spans="1:4" x14ac:dyDescent="0.2">
      <c r="A1974"/>
      <c r="B1974"/>
      <c r="C1974"/>
      <c r="D1974"/>
    </row>
    <row r="1975" spans="1:4" x14ac:dyDescent="0.2">
      <c r="A1975"/>
      <c r="B1975"/>
      <c r="C1975"/>
      <c r="D1975"/>
    </row>
    <row r="1976" spans="1:4" x14ac:dyDescent="0.2">
      <c r="A1976"/>
      <c r="B1976"/>
      <c r="C1976"/>
      <c r="D1976"/>
    </row>
    <row r="1977" spans="1:4" x14ac:dyDescent="0.2">
      <c r="A1977"/>
      <c r="B1977"/>
      <c r="C1977"/>
      <c r="D1977"/>
    </row>
    <row r="1978" spans="1:4" x14ac:dyDescent="0.2">
      <c r="A1978"/>
      <c r="B1978"/>
      <c r="C1978"/>
      <c r="D1978"/>
    </row>
    <row r="1979" spans="1:4" x14ac:dyDescent="0.2">
      <c r="A1979"/>
      <c r="B1979"/>
      <c r="C1979"/>
      <c r="D1979"/>
    </row>
    <row r="1980" spans="1:4" x14ac:dyDescent="0.2">
      <c r="A1980"/>
      <c r="B1980"/>
      <c r="C1980"/>
      <c r="D1980"/>
    </row>
    <row r="1981" spans="1:4" x14ac:dyDescent="0.2">
      <c r="A1981"/>
      <c r="B1981"/>
      <c r="C1981"/>
      <c r="D1981"/>
    </row>
    <row r="1982" spans="1:4" x14ac:dyDescent="0.2">
      <c r="A1982"/>
      <c r="B1982"/>
      <c r="C1982"/>
      <c r="D1982"/>
    </row>
    <row r="1983" spans="1:4" x14ac:dyDescent="0.2">
      <c r="A1983"/>
      <c r="B1983"/>
      <c r="C1983"/>
      <c r="D1983"/>
    </row>
    <row r="1984" spans="1:4" x14ac:dyDescent="0.2">
      <c r="A1984"/>
      <c r="B1984"/>
      <c r="C1984"/>
      <c r="D1984"/>
    </row>
    <row r="1985" spans="1:4" x14ac:dyDescent="0.2">
      <c r="A1985"/>
      <c r="B1985"/>
      <c r="C1985"/>
      <c r="D1985"/>
    </row>
    <row r="1986" spans="1:4" x14ac:dyDescent="0.2">
      <c r="A1986"/>
      <c r="B1986"/>
      <c r="C1986"/>
      <c r="D1986"/>
    </row>
    <row r="1987" spans="1:4" x14ac:dyDescent="0.2">
      <c r="A1987"/>
      <c r="B1987"/>
      <c r="C1987"/>
      <c r="D1987"/>
    </row>
    <row r="1988" spans="1:4" x14ac:dyDescent="0.2">
      <c r="A1988"/>
      <c r="B1988"/>
      <c r="C1988"/>
      <c r="D1988"/>
    </row>
    <row r="1989" spans="1:4" x14ac:dyDescent="0.2">
      <c r="A1989"/>
      <c r="B1989"/>
      <c r="C1989"/>
      <c r="D1989"/>
    </row>
    <row r="1990" spans="1:4" x14ac:dyDescent="0.2">
      <c r="A1990"/>
      <c r="B1990"/>
      <c r="C1990"/>
      <c r="D1990"/>
    </row>
    <row r="1991" spans="1:4" x14ac:dyDescent="0.2">
      <c r="A1991"/>
      <c r="B1991"/>
      <c r="C1991"/>
      <c r="D1991"/>
    </row>
    <row r="1992" spans="1:4" x14ac:dyDescent="0.2">
      <c r="A1992"/>
      <c r="B1992"/>
      <c r="C1992"/>
      <c r="D1992"/>
    </row>
    <row r="1993" spans="1:4" x14ac:dyDescent="0.2">
      <c r="A1993"/>
      <c r="B1993"/>
      <c r="C1993"/>
      <c r="D1993"/>
    </row>
    <row r="1994" spans="1:4" x14ac:dyDescent="0.2">
      <c r="A1994"/>
      <c r="B1994"/>
      <c r="C1994"/>
      <c r="D1994"/>
    </row>
    <row r="1995" spans="1:4" x14ac:dyDescent="0.2">
      <c r="A1995"/>
      <c r="B1995"/>
      <c r="C1995"/>
      <c r="D1995"/>
    </row>
    <row r="1996" spans="1:4" x14ac:dyDescent="0.2">
      <c r="A1996"/>
      <c r="B1996"/>
      <c r="C1996"/>
      <c r="D1996"/>
    </row>
    <row r="1997" spans="1:4" x14ac:dyDescent="0.2">
      <c r="A1997"/>
      <c r="B1997"/>
      <c r="C1997"/>
      <c r="D1997"/>
    </row>
    <row r="1998" spans="1:4" x14ac:dyDescent="0.2">
      <c r="A1998"/>
      <c r="B1998"/>
      <c r="C1998"/>
      <c r="D1998"/>
    </row>
    <row r="1999" spans="1:4" x14ac:dyDescent="0.2">
      <c r="A1999"/>
      <c r="B1999"/>
      <c r="C1999"/>
      <c r="D1999"/>
    </row>
    <row r="2000" spans="1:4" x14ac:dyDescent="0.2">
      <c r="A2000"/>
      <c r="B2000"/>
      <c r="C2000"/>
      <c r="D2000"/>
    </row>
    <row r="2001" spans="1:4" x14ac:dyDescent="0.2">
      <c r="A2001"/>
      <c r="B2001"/>
      <c r="C2001"/>
      <c r="D2001"/>
    </row>
    <row r="2002" spans="1:4" x14ac:dyDescent="0.2">
      <c r="A2002"/>
      <c r="B2002"/>
      <c r="C2002"/>
      <c r="D2002"/>
    </row>
    <row r="2003" spans="1:4" x14ac:dyDescent="0.2">
      <c r="A2003"/>
      <c r="B2003"/>
      <c r="C2003"/>
      <c r="D2003"/>
    </row>
    <row r="2004" spans="1:4" x14ac:dyDescent="0.2">
      <c r="A2004"/>
      <c r="B2004"/>
      <c r="C2004"/>
      <c r="D2004"/>
    </row>
    <row r="2005" spans="1:4" x14ac:dyDescent="0.2">
      <c r="A2005"/>
      <c r="B2005"/>
      <c r="C2005"/>
      <c r="D2005"/>
    </row>
    <row r="2006" spans="1:4" x14ac:dyDescent="0.2">
      <c r="A2006"/>
      <c r="B2006"/>
      <c r="C2006"/>
      <c r="D2006"/>
    </row>
    <row r="2007" spans="1:4" x14ac:dyDescent="0.2">
      <c r="A2007"/>
      <c r="B2007"/>
      <c r="C2007"/>
      <c r="D2007"/>
    </row>
    <row r="2008" spans="1:4" x14ac:dyDescent="0.2">
      <c r="A2008"/>
      <c r="B2008"/>
      <c r="C2008"/>
      <c r="D2008"/>
    </row>
    <row r="2009" spans="1:4" x14ac:dyDescent="0.2">
      <c r="A2009"/>
      <c r="B2009"/>
      <c r="C2009"/>
      <c r="D2009"/>
    </row>
    <row r="2010" spans="1:4" x14ac:dyDescent="0.2">
      <c r="A2010"/>
      <c r="B2010"/>
      <c r="C2010"/>
      <c r="D2010"/>
    </row>
    <row r="2011" spans="1:4" x14ac:dyDescent="0.2">
      <c r="A2011"/>
      <c r="B2011"/>
      <c r="C2011"/>
      <c r="D2011"/>
    </row>
    <row r="2012" spans="1:4" x14ac:dyDescent="0.2">
      <c r="A2012"/>
      <c r="B2012"/>
      <c r="C2012"/>
      <c r="D2012"/>
    </row>
    <row r="2013" spans="1:4" x14ac:dyDescent="0.2">
      <c r="A2013"/>
      <c r="B2013"/>
      <c r="C2013"/>
      <c r="D2013"/>
    </row>
    <row r="2014" spans="1:4" x14ac:dyDescent="0.2">
      <c r="A2014"/>
      <c r="B2014"/>
      <c r="C2014"/>
      <c r="D2014"/>
    </row>
    <row r="2015" spans="1:4" x14ac:dyDescent="0.2">
      <c r="A2015"/>
      <c r="B2015"/>
      <c r="C2015"/>
      <c r="D2015"/>
    </row>
    <row r="2016" spans="1:4" x14ac:dyDescent="0.2">
      <c r="A2016"/>
      <c r="B2016"/>
      <c r="C2016"/>
      <c r="D2016"/>
    </row>
    <row r="2017" spans="1:4" x14ac:dyDescent="0.2">
      <c r="A2017"/>
      <c r="B2017"/>
      <c r="C2017"/>
      <c r="D2017"/>
    </row>
    <row r="2018" spans="1:4" x14ac:dyDescent="0.2">
      <c r="A2018"/>
      <c r="B2018"/>
      <c r="C2018"/>
      <c r="D2018"/>
    </row>
    <row r="2019" spans="1:4" x14ac:dyDescent="0.2">
      <c r="A2019"/>
      <c r="B2019"/>
      <c r="C2019"/>
      <c r="D2019"/>
    </row>
    <row r="2020" spans="1:4" x14ac:dyDescent="0.2">
      <c r="A2020"/>
      <c r="B2020"/>
      <c r="C2020"/>
      <c r="D2020"/>
    </row>
    <row r="2021" spans="1:4" x14ac:dyDescent="0.2">
      <c r="A2021"/>
      <c r="B2021"/>
      <c r="C2021"/>
      <c r="D2021"/>
    </row>
    <row r="2022" spans="1:4" x14ac:dyDescent="0.2">
      <c r="A2022"/>
      <c r="B2022"/>
      <c r="C2022"/>
      <c r="D2022"/>
    </row>
    <row r="2023" spans="1:4" x14ac:dyDescent="0.2">
      <c r="A2023"/>
      <c r="B2023"/>
      <c r="C2023"/>
      <c r="D2023"/>
    </row>
    <row r="2024" spans="1:4" x14ac:dyDescent="0.2">
      <c r="A2024"/>
      <c r="B2024"/>
      <c r="C2024"/>
      <c r="D2024"/>
    </row>
    <row r="2025" spans="1:4" x14ac:dyDescent="0.2">
      <c r="A2025"/>
      <c r="B2025"/>
      <c r="C2025"/>
      <c r="D2025"/>
    </row>
    <row r="2026" spans="1:4" x14ac:dyDescent="0.2">
      <c r="A2026"/>
      <c r="B2026"/>
      <c r="C2026"/>
      <c r="D2026"/>
    </row>
    <row r="2027" spans="1:4" x14ac:dyDescent="0.2">
      <c r="A2027"/>
      <c r="B2027"/>
      <c r="C2027"/>
      <c r="D2027"/>
    </row>
    <row r="2028" spans="1:4" x14ac:dyDescent="0.2">
      <c r="A2028"/>
      <c r="B2028"/>
      <c r="C2028"/>
      <c r="D2028"/>
    </row>
    <row r="2029" spans="1:4" x14ac:dyDescent="0.2">
      <c r="A2029"/>
      <c r="B2029"/>
      <c r="C2029"/>
      <c r="D2029"/>
    </row>
    <row r="2030" spans="1:4" x14ac:dyDescent="0.2">
      <c r="A2030"/>
      <c r="B2030"/>
      <c r="C2030"/>
      <c r="D2030"/>
    </row>
    <row r="2031" spans="1:4" x14ac:dyDescent="0.2">
      <c r="A2031"/>
      <c r="B2031"/>
      <c r="C2031"/>
      <c r="D2031"/>
    </row>
    <row r="2032" spans="1:4" x14ac:dyDescent="0.2">
      <c r="A2032"/>
      <c r="B2032"/>
      <c r="C2032"/>
      <c r="D2032"/>
    </row>
    <row r="2033" spans="1:4" x14ac:dyDescent="0.2">
      <c r="A2033"/>
      <c r="B2033"/>
      <c r="C2033"/>
      <c r="D2033"/>
    </row>
    <row r="2034" spans="1:4" x14ac:dyDescent="0.2">
      <c r="A2034"/>
      <c r="B2034"/>
      <c r="C2034"/>
      <c r="D2034"/>
    </row>
    <row r="2035" spans="1:4" x14ac:dyDescent="0.2">
      <c r="A2035"/>
      <c r="B2035"/>
      <c r="C2035"/>
      <c r="D2035"/>
    </row>
    <row r="2036" spans="1:4" x14ac:dyDescent="0.2">
      <c r="A2036"/>
      <c r="B2036"/>
      <c r="C2036"/>
      <c r="D2036"/>
    </row>
    <row r="2037" spans="1:4" x14ac:dyDescent="0.2">
      <c r="A2037"/>
      <c r="B2037"/>
      <c r="C2037"/>
      <c r="D2037"/>
    </row>
    <row r="2038" spans="1:4" x14ac:dyDescent="0.2">
      <c r="A2038"/>
      <c r="B2038"/>
      <c r="C2038"/>
      <c r="D2038"/>
    </row>
    <row r="2039" spans="1:4" x14ac:dyDescent="0.2">
      <c r="A2039"/>
      <c r="B2039"/>
      <c r="C2039"/>
      <c r="D2039"/>
    </row>
    <row r="2040" spans="1:4" x14ac:dyDescent="0.2">
      <c r="A2040"/>
      <c r="B2040"/>
      <c r="C2040"/>
      <c r="D2040"/>
    </row>
    <row r="2041" spans="1:4" x14ac:dyDescent="0.2">
      <c r="A2041"/>
      <c r="B2041"/>
      <c r="C2041"/>
      <c r="D2041"/>
    </row>
    <row r="2042" spans="1:4" x14ac:dyDescent="0.2">
      <c r="A2042"/>
      <c r="B2042"/>
      <c r="C2042"/>
      <c r="D2042"/>
    </row>
    <row r="2043" spans="1:4" x14ac:dyDescent="0.2">
      <c r="A2043"/>
      <c r="B2043"/>
      <c r="C2043"/>
      <c r="D2043"/>
    </row>
    <row r="2044" spans="1:4" x14ac:dyDescent="0.2">
      <c r="A2044"/>
      <c r="B2044"/>
      <c r="C2044"/>
      <c r="D2044"/>
    </row>
    <row r="2045" spans="1:4" x14ac:dyDescent="0.2">
      <c r="A2045"/>
      <c r="B2045"/>
      <c r="C2045"/>
      <c r="D2045"/>
    </row>
    <row r="2046" spans="1:4" x14ac:dyDescent="0.2">
      <c r="A2046"/>
      <c r="B2046"/>
      <c r="C2046"/>
      <c r="D2046"/>
    </row>
    <row r="2047" spans="1:4" x14ac:dyDescent="0.2">
      <c r="A2047"/>
      <c r="B2047"/>
      <c r="C2047"/>
      <c r="D2047"/>
    </row>
    <row r="2048" spans="1:4" x14ac:dyDescent="0.2">
      <c r="A2048"/>
      <c r="B2048"/>
      <c r="C2048"/>
      <c r="D2048"/>
    </row>
    <row r="2049" spans="1:4" x14ac:dyDescent="0.2">
      <c r="A2049"/>
      <c r="B2049"/>
      <c r="C2049"/>
      <c r="D2049"/>
    </row>
    <row r="2050" spans="1:4" x14ac:dyDescent="0.2">
      <c r="A2050"/>
      <c r="B2050"/>
      <c r="C2050"/>
      <c r="D2050"/>
    </row>
    <row r="2051" spans="1:4" x14ac:dyDescent="0.2">
      <c r="A2051"/>
      <c r="B2051"/>
      <c r="C2051"/>
      <c r="D2051"/>
    </row>
    <row r="2052" spans="1:4" x14ac:dyDescent="0.2">
      <c r="A2052"/>
      <c r="B2052"/>
      <c r="C2052"/>
      <c r="D2052"/>
    </row>
    <row r="2053" spans="1:4" x14ac:dyDescent="0.2">
      <c r="A2053"/>
      <c r="B2053"/>
      <c r="C2053"/>
      <c r="D2053"/>
    </row>
    <row r="2054" spans="1:4" x14ac:dyDescent="0.2">
      <c r="A2054"/>
      <c r="B2054"/>
      <c r="C2054"/>
      <c r="D2054"/>
    </row>
    <row r="2055" spans="1:4" x14ac:dyDescent="0.2">
      <c r="A2055"/>
      <c r="B2055"/>
      <c r="C2055"/>
      <c r="D2055"/>
    </row>
    <row r="2056" spans="1:4" x14ac:dyDescent="0.2">
      <c r="A2056"/>
      <c r="B2056"/>
      <c r="C2056"/>
      <c r="D2056"/>
    </row>
    <row r="2057" spans="1:4" x14ac:dyDescent="0.2">
      <c r="A2057"/>
      <c r="B2057"/>
      <c r="C2057"/>
      <c r="D2057"/>
    </row>
    <row r="2058" spans="1:4" x14ac:dyDescent="0.2">
      <c r="A2058"/>
      <c r="B2058"/>
      <c r="C2058"/>
      <c r="D2058"/>
    </row>
    <row r="2059" spans="1:4" x14ac:dyDescent="0.2">
      <c r="A2059"/>
      <c r="B2059"/>
      <c r="C2059"/>
      <c r="D2059"/>
    </row>
    <row r="2060" spans="1:4" x14ac:dyDescent="0.2">
      <c r="A2060"/>
      <c r="B2060"/>
      <c r="C2060"/>
      <c r="D2060"/>
    </row>
    <row r="2061" spans="1:4" x14ac:dyDescent="0.2">
      <c r="A2061"/>
      <c r="B2061"/>
      <c r="C2061"/>
      <c r="D2061"/>
    </row>
    <row r="2062" spans="1:4" x14ac:dyDescent="0.2">
      <c r="A2062"/>
      <c r="B2062"/>
      <c r="C2062"/>
      <c r="D2062"/>
    </row>
    <row r="2063" spans="1:4" x14ac:dyDescent="0.2">
      <c r="A2063"/>
      <c r="B2063"/>
      <c r="C2063"/>
      <c r="D2063"/>
    </row>
    <row r="2064" spans="1:4" x14ac:dyDescent="0.2">
      <c r="A2064"/>
      <c r="B2064"/>
      <c r="C2064"/>
      <c r="D2064"/>
    </row>
    <row r="2065" spans="1:4" x14ac:dyDescent="0.2">
      <c r="A2065"/>
      <c r="B2065"/>
      <c r="C2065"/>
      <c r="D2065"/>
    </row>
    <row r="2066" spans="1:4" x14ac:dyDescent="0.2">
      <c r="A2066"/>
      <c r="B2066"/>
      <c r="C2066"/>
      <c r="D2066"/>
    </row>
    <row r="2067" spans="1:4" x14ac:dyDescent="0.2">
      <c r="A2067"/>
      <c r="B2067"/>
      <c r="C2067"/>
      <c r="D2067"/>
    </row>
    <row r="2068" spans="1:4" x14ac:dyDescent="0.2">
      <c r="A2068"/>
      <c r="B2068"/>
      <c r="C2068"/>
      <c r="D2068"/>
    </row>
    <row r="2069" spans="1:4" x14ac:dyDescent="0.2">
      <c r="A2069"/>
      <c r="B2069"/>
      <c r="C2069"/>
      <c r="D2069"/>
    </row>
    <row r="2070" spans="1:4" x14ac:dyDescent="0.2">
      <c r="A2070"/>
      <c r="B2070"/>
      <c r="C2070"/>
      <c r="D2070"/>
    </row>
    <row r="2071" spans="1:4" x14ac:dyDescent="0.2">
      <c r="A2071"/>
      <c r="B2071"/>
      <c r="C2071"/>
      <c r="D2071"/>
    </row>
    <row r="2072" spans="1:4" x14ac:dyDescent="0.2">
      <c r="A2072"/>
      <c r="B2072"/>
      <c r="C2072"/>
      <c r="D2072"/>
    </row>
    <row r="2073" spans="1:4" x14ac:dyDescent="0.2">
      <c r="A2073"/>
      <c r="B2073"/>
      <c r="C2073"/>
      <c r="D2073"/>
    </row>
    <row r="2074" spans="1:4" x14ac:dyDescent="0.2">
      <c r="A2074"/>
      <c r="B2074"/>
      <c r="C2074"/>
      <c r="D2074"/>
    </row>
    <row r="2075" spans="1:4" x14ac:dyDescent="0.2">
      <c r="A2075"/>
      <c r="B2075"/>
      <c r="C2075"/>
      <c r="D2075"/>
    </row>
    <row r="2076" spans="1:4" x14ac:dyDescent="0.2">
      <c r="A2076"/>
      <c r="B2076"/>
      <c r="C2076"/>
      <c r="D2076"/>
    </row>
    <row r="2077" spans="1:4" x14ac:dyDescent="0.2">
      <c r="A2077"/>
      <c r="B2077"/>
      <c r="C2077"/>
      <c r="D2077"/>
    </row>
    <row r="2078" spans="1:4" x14ac:dyDescent="0.2">
      <c r="A2078"/>
      <c r="B2078"/>
      <c r="C2078"/>
      <c r="D2078"/>
    </row>
    <row r="2079" spans="1:4" x14ac:dyDescent="0.2">
      <c r="A2079"/>
      <c r="B2079"/>
      <c r="C2079"/>
      <c r="D2079"/>
    </row>
    <row r="2080" spans="1:4" x14ac:dyDescent="0.2">
      <c r="A2080"/>
      <c r="B2080"/>
      <c r="C2080"/>
      <c r="D2080"/>
    </row>
    <row r="2081" spans="1:4" x14ac:dyDescent="0.2">
      <c r="A2081"/>
      <c r="B2081"/>
      <c r="C2081"/>
      <c r="D2081"/>
    </row>
    <row r="2082" spans="1:4" x14ac:dyDescent="0.2">
      <c r="A2082"/>
      <c r="B2082"/>
      <c r="C2082"/>
      <c r="D2082"/>
    </row>
    <row r="2083" spans="1:4" x14ac:dyDescent="0.2">
      <c r="A2083"/>
      <c r="B2083"/>
      <c r="C2083"/>
      <c r="D2083"/>
    </row>
    <row r="2084" spans="1:4" x14ac:dyDescent="0.2">
      <c r="A2084"/>
      <c r="B2084"/>
      <c r="C2084"/>
      <c r="D2084"/>
    </row>
    <row r="2085" spans="1:4" x14ac:dyDescent="0.2">
      <c r="A2085"/>
      <c r="B2085"/>
      <c r="C2085"/>
      <c r="D2085"/>
    </row>
    <row r="2086" spans="1:4" x14ac:dyDescent="0.2">
      <c r="A2086"/>
      <c r="B2086"/>
      <c r="C2086"/>
      <c r="D2086"/>
    </row>
    <row r="2087" spans="1:4" x14ac:dyDescent="0.2">
      <c r="A2087"/>
      <c r="B2087"/>
      <c r="C2087"/>
      <c r="D2087"/>
    </row>
    <row r="2088" spans="1:4" x14ac:dyDescent="0.2">
      <c r="A2088"/>
      <c r="B2088"/>
      <c r="C2088"/>
      <c r="D2088"/>
    </row>
    <row r="2089" spans="1:4" x14ac:dyDescent="0.2">
      <c r="A2089"/>
      <c r="B2089"/>
      <c r="C2089"/>
      <c r="D2089"/>
    </row>
    <row r="2090" spans="1:4" x14ac:dyDescent="0.2">
      <c r="A2090"/>
      <c r="B2090"/>
      <c r="C2090"/>
      <c r="D2090"/>
    </row>
    <row r="2091" spans="1:4" x14ac:dyDescent="0.2">
      <c r="A2091"/>
      <c r="B2091"/>
      <c r="C2091"/>
      <c r="D2091"/>
    </row>
    <row r="2092" spans="1:4" x14ac:dyDescent="0.2">
      <c r="A2092"/>
      <c r="B2092"/>
      <c r="C2092"/>
      <c r="D2092"/>
    </row>
    <row r="2093" spans="1:4" x14ac:dyDescent="0.2">
      <c r="A2093"/>
      <c r="B2093"/>
      <c r="C2093"/>
      <c r="D2093"/>
    </row>
    <row r="2094" spans="1:4" x14ac:dyDescent="0.2">
      <c r="A2094"/>
      <c r="B2094"/>
      <c r="C2094"/>
      <c r="D2094"/>
    </row>
    <row r="2095" spans="1:4" x14ac:dyDescent="0.2">
      <c r="A2095"/>
      <c r="B2095"/>
      <c r="C2095"/>
      <c r="D2095"/>
    </row>
    <row r="2096" spans="1:4" x14ac:dyDescent="0.2">
      <c r="A2096"/>
      <c r="B2096"/>
      <c r="C2096"/>
      <c r="D2096"/>
    </row>
    <row r="2097" spans="1:4" x14ac:dyDescent="0.2">
      <c r="A2097"/>
      <c r="B2097"/>
      <c r="C2097"/>
      <c r="D2097"/>
    </row>
    <row r="2098" spans="1:4" x14ac:dyDescent="0.2">
      <c r="A2098"/>
      <c r="B2098"/>
      <c r="C2098"/>
      <c r="D2098"/>
    </row>
    <row r="2099" spans="1:4" x14ac:dyDescent="0.2">
      <c r="A2099"/>
      <c r="B2099"/>
      <c r="C2099"/>
      <c r="D2099"/>
    </row>
    <row r="2100" spans="1:4" x14ac:dyDescent="0.2">
      <c r="A2100"/>
      <c r="B2100"/>
      <c r="C2100"/>
      <c r="D2100"/>
    </row>
    <row r="2101" spans="1:4" x14ac:dyDescent="0.2">
      <c r="A2101"/>
      <c r="B2101"/>
      <c r="C2101"/>
      <c r="D2101"/>
    </row>
    <row r="2102" spans="1:4" x14ac:dyDescent="0.2">
      <c r="A2102"/>
      <c r="B2102"/>
      <c r="C2102"/>
      <c r="D2102"/>
    </row>
    <row r="2103" spans="1:4" x14ac:dyDescent="0.2">
      <c r="A2103"/>
      <c r="B2103"/>
      <c r="C2103"/>
      <c r="D2103"/>
    </row>
    <row r="2104" spans="1:4" x14ac:dyDescent="0.2">
      <c r="A2104"/>
      <c r="B2104"/>
      <c r="C2104"/>
      <c r="D2104"/>
    </row>
    <row r="2105" spans="1:4" x14ac:dyDescent="0.2">
      <c r="A2105"/>
      <c r="B2105"/>
      <c r="C2105"/>
      <c r="D2105"/>
    </row>
    <row r="2106" spans="1:4" x14ac:dyDescent="0.2">
      <c r="A2106"/>
      <c r="B2106"/>
      <c r="C2106"/>
      <c r="D2106"/>
    </row>
    <row r="2107" spans="1:4" x14ac:dyDescent="0.2">
      <c r="A2107"/>
      <c r="B2107"/>
      <c r="C2107"/>
      <c r="D2107"/>
    </row>
    <row r="2108" spans="1:4" x14ac:dyDescent="0.2">
      <c r="A2108"/>
      <c r="B2108"/>
      <c r="C2108"/>
      <c r="D2108"/>
    </row>
    <row r="2109" spans="1:4" x14ac:dyDescent="0.2">
      <c r="A2109"/>
      <c r="B2109"/>
      <c r="C2109"/>
      <c r="D2109"/>
    </row>
    <row r="2110" spans="1:4" x14ac:dyDescent="0.2">
      <c r="A2110"/>
      <c r="B2110"/>
      <c r="C2110"/>
      <c r="D2110"/>
    </row>
    <row r="2111" spans="1:4" x14ac:dyDescent="0.2">
      <c r="A2111"/>
      <c r="B2111"/>
      <c r="C2111"/>
      <c r="D2111"/>
    </row>
    <row r="2112" spans="1:4" x14ac:dyDescent="0.2">
      <c r="A2112"/>
      <c r="B2112"/>
      <c r="C2112"/>
      <c r="D2112"/>
    </row>
    <row r="2113" spans="1:4" x14ac:dyDescent="0.2">
      <c r="A2113"/>
      <c r="B2113"/>
      <c r="C2113"/>
      <c r="D2113"/>
    </row>
    <row r="2114" spans="1:4" x14ac:dyDescent="0.2">
      <c r="A2114"/>
      <c r="B2114"/>
      <c r="C2114"/>
      <c r="D2114"/>
    </row>
    <row r="2115" spans="1:4" x14ac:dyDescent="0.2">
      <c r="A2115"/>
      <c r="B2115"/>
      <c r="C2115"/>
      <c r="D2115"/>
    </row>
    <row r="2116" spans="1:4" x14ac:dyDescent="0.2">
      <c r="A2116"/>
      <c r="B2116"/>
      <c r="C2116"/>
      <c r="D2116"/>
    </row>
    <row r="2117" spans="1:4" x14ac:dyDescent="0.2">
      <c r="A2117"/>
      <c r="B2117"/>
      <c r="C2117"/>
      <c r="D2117"/>
    </row>
    <row r="2118" spans="1:4" x14ac:dyDescent="0.2">
      <c r="A2118"/>
      <c r="B2118"/>
      <c r="C2118"/>
      <c r="D2118"/>
    </row>
    <row r="2119" spans="1:4" x14ac:dyDescent="0.2">
      <c r="A2119"/>
      <c r="B2119"/>
      <c r="C2119"/>
      <c r="D2119"/>
    </row>
    <row r="2120" spans="1:4" x14ac:dyDescent="0.2">
      <c r="A2120"/>
      <c r="B2120"/>
      <c r="C2120"/>
      <c r="D2120"/>
    </row>
    <row r="2121" spans="1:4" x14ac:dyDescent="0.2">
      <c r="A2121"/>
      <c r="B2121"/>
      <c r="C2121"/>
      <c r="D2121"/>
    </row>
    <row r="2122" spans="1:4" x14ac:dyDescent="0.2">
      <c r="A2122"/>
      <c r="B2122"/>
      <c r="C2122"/>
      <c r="D2122"/>
    </row>
    <row r="2123" spans="1:4" x14ac:dyDescent="0.2">
      <c r="A2123"/>
      <c r="B2123"/>
      <c r="C2123"/>
      <c r="D2123"/>
    </row>
    <row r="2124" spans="1:4" x14ac:dyDescent="0.2">
      <c r="A2124"/>
      <c r="B2124"/>
      <c r="C2124"/>
      <c r="D2124"/>
    </row>
    <row r="2125" spans="1:4" x14ac:dyDescent="0.2">
      <c r="A2125"/>
      <c r="B2125"/>
      <c r="C2125"/>
      <c r="D2125"/>
    </row>
    <row r="2126" spans="1:4" x14ac:dyDescent="0.2">
      <c r="A2126"/>
      <c r="B2126"/>
      <c r="C2126"/>
      <c r="D2126"/>
    </row>
    <row r="2127" spans="1:4" x14ac:dyDescent="0.2">
      <c r="A2127"/>
      <c r="B2127"/>
      <c r="C2127"/>
      <c r="D2127"/>
    </row>
    <row r="2128" spans="1:4" x14ac:dyDescent="0.2">
      <c r="A2128"/>
      <c r="B2128"/>
      <c r="C2128"/>
      <c r="D2128"/>
    </row>
    <row r="2129" spans="1:4" x14ac:dyDescent="0.2">
      <c r="A2129"/>
      <c r="B2129"/>
      <c r="C2129"/>
      <c r="D2129"/>
    </row>
    <row r="2130" spans="1:4" x14ac:dyDescent="0.2">
      <c r="A2130"/>
      <c r="B2130"/>
      <c r="C2130"/>
      <c r="D2130"/>
    </row>
    <row r="2131" spans="1:4" x14ac:dyDescent="0.2">
      <c r="A2131"/>
      <c r="B2131"/>
      <c r="C2131"/>
      <c r="D2131"/>
    </row>
    <row r="2132" spans="1:4" x14ac:dyDescent="0.2">
      <c r="A2132"/>
      <c r="B2132"/>
      <c r="C2132"/>
      <c r="D2132"/>
    </row>
    <row r="2133" spans="1:4" x14ac:dyDescent="0.2">
      <c r="A2133"/>
      <c r="B2133"/>
      <c r="C2133"/>
      <c r="D2133"/>
    </row>
    <row r="2134" spans="1:4" x14ac:dyDescent="0.2">
      <c r="A2134"/>
      <c r="B2134"/>
      <c r="C2134"/>
      <c r="D2134"/>
    </row>
    <row r="2135" spans="1:4" x14ac:dyDescent="0.2">
      <c r="A2135"/>
      <c r="B2135"/>
      <c r="C2135"/>
      <c r="D2135"/>
    </row>
    <row r="2136" spans="1:4" x14ac:dyDescent="0.2">
      <c r="A2136"/>
      <c r="B2136"/>
      <c r="C2136"/>
      <c r="D2136"/>
    </row>
    <row r="2137" spans="1:4" x14ac:dyDescent="0.2">
      <c r="A2137"/>
      <c r="B2137"/>
      <c r="C2137"/>
      <c r="D2137"/>
    </row>
    <row r="2138" spans="1:4" x14ac:dyDescent="0.2">
      <c r="A2138"/>
      <c r="B2138"/>
      <c r="C2138"/>
      <c r="D2138"/>
    </row>
    <row r="2139" spans="1:4" x14ac:dyDescent="0.2">
      <c r="A2139"/>
      <c r="B2139"/>
      <c r="C2139"/>
      <c r="D2139"/>
    </row>
    <row r="2140" spans="1:4" x14ac:dyDescent="0.2">
      <c r="A2140"/>
      <c r="B2140"/>
      <c r="C2140"/>
      <c r="D2140"/>
    </row>
    <row r="2141" spans="1:4" x14ac:dyDescent="0.2">
      <c r="A2141"/>
      <c r="B2141"/>
      <c r="C2141"/>
      <c r="D2141"/>
    </row>
    <row r="2142" spans="1:4" x14ac:dyDescent="0.2">
      <c r="A2142"/>
      <c r="B2142"/>
      <c r="C2142"/>
      <c r="D2142"/>
    </row>
    <row r="2143" spans="1:4" x14ac:dyDescent="0.2">
      <c r="A2143"/>
      <c r="B2143"/>
      <c r="C2143"/>
      <c r="D2143"/>
    </row>
    <row r="2144" spans="1:4" x14ac:dyDescent="0.2">
      <c r="A2144"/>
      <c r="B2144"/>
      <c r="C2144"/>
      <c r="D2144"/>
    </row>
    <row r="2145" spans="1:4" x14ac:dyDescent="0.2">
      <c r="A2145"/>
      <c r="B2145"/>
      <c r="C2145"/>
      <c r="D2145"/>
    </row>
    <row r="2146" spans="1:4" x14ac:dyDescent="0.2">
      <c r="A2146"/>
      <c r="B2146"/>
      <c r="C2146"/>
      <c r="D2146"/>
    </row>
    <row r="2147" spans="1:4" x14ac:dyDescent="0.2">
      <c r="A2147"/>
      <c r="B2147"/>
      <c r="C2147"/>
      <c r="D2147"/>
    </row>
    <row r="2148" spans="1:4" x14ac:dyDescent="0.2">
      <c r="A2148"/>
      <c r="B2148"/>
      <c r="C2148"/>
      <c r="D2148"/>
    </row>
    <row r="2149" spans="1:4" x14ac:dyDescent="0.2">
      <c r="A2149"/>
      <c r="B2149"/>
      <c r="C2149"/>
      <c r="D2149"/>
    </row>
    <row r="2150" spans="1:4" x14ac:dyDescent="0.2">
      <c r="A2150"/>
      <c r="B2150"/>
      <c r="C2150"/>
      <c r="D2150"/>
    </row>
    <row r="2151" spans="1:4" x14ac:dyDescent="0.2">
      <c r="A2151"/>
      <c r="B2151"/>
      <c r="C2151"/>
      <c r="D2151"/>
    </row>
    <row r="2152" spans="1:4" x14ac:dyDescent="0.2">
      <c r="A2152"/>
      <c r="B2152"/>
      <c r="C2152"/>
      <c r="D2152"/>
    </row>
    <row r="2153" spans="1:4" x14ac:dyDescent="0.2">
      <c r="A2153"/>
      <c r="B2153"/>
      <c r="C2153"/>
      <c r="D2153"/>
    </row>
    <row r="2154" spans="1:4" x14ac:dyDescent="0.2">
      <c r="A2154"/>
      <c r="B2154"/>
      <c r="C2154"/>
      <c r="D2154"/>
    </row>
    <row r="2155" spans="1:4" x14ac:dyDescent="0.2">
      <c r="A2155"/>
      <c r="B2155"/>
      <c r="C2155"/>
      <c r="D2155"/>
    </row>
    <row r="2156" spans="1:4" x14ac:dyDescent="0.2">
      <c r="A2156"/>
      <c r="B2156"/>
      <c r="C2156"/>
      <c r="D2156"/>
    </row>
    <row r="2157" spans="1:4" x14ac:dyDescent="0.2">
      <c r="A2157"/>
      <c r="B2157"/>
      <c r="C2157"/>
      <c r="D2157"/>
    </row>
    <row r="2158" spans="1:4" x14ac:dyDescent="0.2">
      <c r="A2158"/>
      <c r="B2158"/>
      <c r="C2158"/>
      <c r="D2158"/>
    </row>
    <row r="2159" spans="1:4" x14ac:dyDescent="0.2">
      <c r="A2159"/>
      <c r="B2159"/>
      <c r="C2159"/>
      <c r="D2159"/>
    </row>
    <row r="2160" spans="1:4" x14ac:dyDescent="0.2">
      <c r="A2160"/>
      <c r="B2160"/>
      <c r="C2160"/>
      <c r="D2160"/>
    </row>
    <row r="2161" spans="1:4" x14ac:dyDescent="0.2">
      <c r="A2161"/>
      <c r="B2161"/>
      <c r="C2161"/>
      <c r="D2161"/>
    </row>
    <row r="2162" spans="1:4" x14ac:dyDescent="0.2">
      <c r="A2162"/>
      <c r="B2162"/>
      <c r="C2162"/>
      <c r="D2162"/>
    </row>
    <row r="2163" spans="1:4" x14ac:dyDescent="0.2">
      <c r="A2163"/>
      <c r="B2163"/>
      <c r="C2163"/>
      <c r="D2163"/>
    </row>
    <row r="2164" spans="1:4" x14ac:dyDescent="0.2">
      <c r="A2164"/>
      <c r="B2164"/>
      <c r="C2164"/>
      <c r="D2164"/>
    </row>
    <row r="2165" spans="1:4" x14ac:dyDescent="0.2">
      <c r="A2165"/>
      <c r="B2165"/>
      <c r="C2165"/>
      <c r="D2165"/>
    </row>
    <row r="2166" spans="1:4" x14ac:dyDescent="0.2">
      <c r="A2166"/>
      <c r="B2166"/>
      <c r="C2166"/>
      <c r="D2166"/>
    </row>
    <row r="2167" spans="1:4" x14ac:dyDescent="0.2">
      <c r="A2167"/>
      <c r="B2167"/>
      <c r="C2167"/>
      <c r="D2167"/>
    </row>
    <row r="2168" spans="1:4" x14ac:dyDescent="0.2">
      <c r="A2168"/>
      <c r="B2168"/>
      <c r="C2168"/>
      <c r="D2168"/>
    </row>
    <row r="2169" spans="1:4" x14ac:dyDescent="0.2">
      <c r="A2169"/>
      <c r="B2169"/>
      <c r="C2169"/>
      <c r="D2169"/>
    </row>
    <row r="2170" spans="1:4" x14ac:dyDescent="0.2">
      <c r="A2170"/>
      <c r="B2170"/>
      <c r="C2170"/>
      <c r="D2170"/>
    </row>
    <row r="2171" spans="1:4" x14ac:dyDescent="0.2">
      <c r="A2171"/>
      <c r="B2171"/>
      <c r="C2171"/>
      <c r="D2171"/>
    </row>
    <row r="2172" spans="1:4" x14ac:dyDescent="0.2">
      <c r="A2172"/>
      <c r="B2172"/>
      <c r="C2172"/>
      <c r="D2172"/>
    </row>
    <row r="2173" spans="1:4" x14ac:dyDescent="0.2">
      <c r="A2173"/>
      <c r="B2173"/>
      <c r="C2173"/>
      <c r="D2173"/>
    </row>
    <row r="2174" spans="1:4" x14ac:dyDescent="0.2">
      <c r="A2174"/>
      <c r="B2174"/>
      <c r="C2174"/>
      <c r="D2174"/>
    </row>
    <row r="2175" spans="1:4" x14ac:dyDescent="0.2">
      <c r="A2175"/>
      <c r="B2175"/>
      <c r="C2175"/>
      <c r="D2175"/>
    </row>
    <row r="2176" spans="1:4" x14ac:dyDescent="0.2">
      <c r="A2176"/>
      <c r="B2176"/>
      <c r="C2176"/>
      <c r="D2176"/>
    </row>
    <row r="2177" spans="1:4" x14ac:dyDescent="0.2">
      <c r="A2177"/>
      <c r="B2177"/>
      <c r="C2177"/>
      <c r="D2177"/>
    </row>
    <row r="2178" spans="1:4" x14ac:dyDescent="0.2">
      <c r="A2178"/>
      <c r="B2178"/>
      <c r="C2178"/>
      <c r="D2178"/>
    </row>
    <row r="2179" spans="1:4" x14ac:dyDescent="0.2">
      <c r="A2179"/>
      <c r="B2179"/>
      <c r="C2179"/>
      <c r="D2179"/>
    </row>
    <row r="2180" spans="1:4" x14ac:dyDescent="0.2">
      <c r="A2180"/>
      <c r="B2180"/>
      <c r="C2180"/>
      <c r="D2180"/>
    </row>
    <row r="2181" spans="1:4" x14ac:dyDescent="0.2">
      <c r="A2181"/>
      <c r="B2181"/>
      <c r="C2181"/>
      <c r="D2181"/>
    </row>
    <row r="2182" spans="1:4" x14ac:dyDescent="0.2">
      <c r="A2182"/>
      <c r="B2182"/>
      <c r="C2182"/>
      <c r="D2182"/>
    </row>
    <row r="2183" spans="1:4" x14ac:dyDescent="0.2">
      <c r="A2183"/>
      <c r="B2183"/>
      <c r="C2183"/>
      <c r="D2183"/>
    </row>
    <row r="2184" spans="1:4" x14ac:dyDescent="0.2">
      <c r="A2184"/>
      <c r="B2184"/>
      <c r="C2184"/>
      <c r="D2184"/>
    </row>
    <row r="2185" spans="1:4" x14ac:dyDescent="0.2">
      <c r="A2185"/>
      <c r="B2185"/>
      <c r="C2185"/>
      <c r="D2185"/>
    </row>
    <row r="2186" spans="1:4" x14ac:dyDescent="0.2">
      <c r="A2186"/>
      <c r="B2186"/>
      <c r="C2186"/>
      <c r="D2186"/>
    </row>
    <row r="2187" spans="1:4" x14ac:dyDescent="0.2">
      <c r="A2187"/>
      <c r="B2187"/>
      <c r="C2187"/>
      <c r="D2187"/>
    </row>
    <row r="2188" spans="1:4" x14ac:dyDescent="0.2">
      <c r="A2188"/>
      <c r="B2188"/>
      <c r="C2188"/>
      <c r="D2188"/>
    </row>
    <row r="2189" spans="1:4" x14ac:dyDescent="0.2">
      <c r="A2189"/>
      <c r="B2189"/>
      <c r="C2189"/>
      <c r="D2189"/>
    </row>
    <row r="2190" spans="1:4" x14ac:dyDescent="0.2">
      <c r="A2190"/>
      <c r="B2190"/>
      <c r="C2190"/>
      <c r="D2190"/>
    </row>
    <row r="2191" spans="1:4" x14ac:dyDescent="0.2">
      <c r="A2191"/>
      <c r="B2191"/>
      <c r="C2191"/>
      <c r="D2191"/>
    </row>
    <row r="2192" spans="1:4" x14ac:dyDescent="0.2">
      <c r="A2192"/>
      <c r="B2192"/>
      <c r="C2192"/>
      <c r="D2192"/>
    </row>
    <row r="2193" spans="1:4" x14ac:dyDescent="0.2">
      <c r="A2193"/>
      <c r="B2193"/>
      <c r="C2193"/>
      <c r="D2193"/>
    </row>
    <row r="2194" spans="1:4" x14ac:dyDescent="0.2">
      <c r="A2194"/>
      <c r="B2194"/>
      <c r="C2194"/>
      <c r="D2194"/>
    </row>
    <row r="2195" spans="1:4" x14ac:dyDescent="0.2">
      <c r="A2195"/>
      <c r="B2195"/>
      <c r="C2195"/>
      <c r="D2195"/>
    </row>
    <row r="2196" spans="1:4" x14ac:dyDescent="0.2">
      <c r="A2196"/>
      <c r="B2196"/>
      <c r="C2196"/>
      <c r="D2196"/>
    </row>
    <row r="2197" spans="1:4" x14ac:dyDescent="0.2">
      <c r="A2197"/>
      <c r="B2197"/>
      <c r="C2197"/>
      <c r="D2197"/>
    </row>
    <row r="2198" spans="1:4" x14ac:dyDescent="0.2">
      <c r="A2198"/>
      <c r="B2198"/>
      <c r="C2198"/>
      <c r="D2198"/>
    </row>
    <row r="2199" spans="1:4" x14ac:dyDescent="0.2">
      <c r="A2199"/>
      <c r="B2199"/>
      <c r="C2199"/>
      <c r="D2199"/>
    </row>
    <row r="2200" spans="1:4" x14ac:dyDescent="0.2">
      <c r="A2200"/>
      <c r="B2200"/>
      <c r="C2200"/>
      <c r="D2200"/>
    </row>
    <row r="2201" spans="1:4" x14ac:dyDescent="0.2">
      <c r="A2201"/>
      <c r="B2201"/>
      <c r="C2201"/>
      <c r="D2201"/>
    </row>
    <row r="2202" spans="1:4" x14ac:dyDescent="0.2">
      <c r="A2202"/>
      <c r="B2202"/>
      <c r="C2202"/>
      <c r="D2202"/>
    </row>
    <row r="2203" spans="1:4" x14ac:dyDescent="0.2">
      <c r="A2203"/>
      <c r="B2203"/>
      <c r="C2203"/>
      <c r="D2203"/>
    </row>
    <row r="2204" spans="1:4" x14ac:dyDescent="0.2">
      <c r="A2204"/>
      <c r="B2204"/>
      <c r="C2204"/>
      <c r="D2204"/>
    </row>
    <row r="2205" spans="1:4" x14ac:dyDescent="0.2">
      <c r="A2205"/>
      <c r="B2205"/>
      <c r="C2205"/>
      <c r="D2205"/>
    </row>
    <row r="2206" spans="1:4" x14ac:dyDescent="0.2">
      <c r="A2206"/>
      <c r="B2206"/>
      <c r="C2206"/>
      <c r="D2206"/>
    </row>
    <row r="2207" spans="1:4" x14ac:dyDescent="0.2">
      <c r="A2207"/>
      <c r="B2207"/>
      <c r="C2207"/>
      <c r="D2207"/>
    </row>
    <row r="2208" spans="1:4" x14ac:dyDescent="0.2">
      <c r="A2208"/>
      <c r="B2208"/>
      <c r="C2208"/>
      <c r="D2208"/>
    </row>
    <row r="2209" spans="1:4" x14ac:dyDescent="0.2">
      <c r="A2209"/>
      <c r="B2209"/>
      <c r="C2209"/>
      <c r="D2209"/>
    </row>
    <row r="2210" spans="1:4" x14ac:dyDescent="0.2">
      <c r="A2210"/>
      <c r="B2210"/>
      <c r="C2210"/>
      <c r="D2210"/>
    </row>
    <row r="2211" spans="1:4" x14ac:dyDescent="0.2">
      <c r="A2211"/>
      <c r="B2211"/>
      <c r="C2211"/>
      <c r="D2211"/>
    </row>
    <row r="2212" spans="1:4" x14ac:dyDescent="0.2">
      <c r="A2212"/>
      <c r="B2212"/>
      <c r="C2212"/>
      <c r="D2212"/>
    </row>
    <row r="2213" spans="1:4" x14ac:dyDescent="0.2">
      <c r="A2213"/>
      <c r="B2213"/>
      <c r="C2213"/>
      <c r="D2213"/>
    </row>
    <row r="2214" spans="1:4" x14ac:dyDescent="0.2">
      <c r="A2214"/>
      <c r="B2214"/>
      <c r="C2214"/>
      <c r="D2214"/>
    </row>
    <row r="2215" spans="1:4" x14ac:dyDescent="0.2">
      <c r="A2215"/>
      <c r="B2215"/>
      <c r="C2215"/>
      <c r="D2215"/>
    </row>
    <row r="2216" spans="1:4" x14ac:dyDescent="0.2">
      <c r="A2216"/>
      <c r="B2216"/>
      <c r="C2216"/>
      <c r="D2216"/>
    </row>
    <row r="2217" spans="1:4" x14ac:dyDescent="0.2">
      <c r="A2217"/>
      <c r="B2217"/>
      <c r="C2217"/>
      <c r="D2217"/>
    </row>
    <row r="2218" spans="1:4" x14ac:dyDescent="0.2">
      <c r="A2218"/>
      <c r="B2218"/>
      <c r="C2218"/>
      <c r="D2218"/>
    </row>
    <row r="2219" spans="1:4" x14ac:dyDescent="0.2">
      <c r="A2219"/>
      <c r="B2219"/>
      <c r="C2219"/>
      <c r="D2219"/>
    </row>
    <row r="2220" spans="1:4" x14ac:dyDescent="0.2">
      <c r="A2220"/>
      <c r="B2220"/>
      <c r="C2220"/>
      <c r="D2220"/>
    </row>
    <row r="2221" spans="1:4" x14ac:dyDescent="0.2">
      <c r="A2221"/>
      <c r="B2221"/>
      <c r="C2221"/>
      <c r="D2221"/>
    </row>
    <row r="2222" spans="1:4" x14ac:dyDescent="0.2">
      <c r="A2222"/>
      <c r="B2222"/>
      <c r="C2222"/>
      <c r="D2222"/>
    </row>
    <row r="2223" spans="1:4" x14ac:dyDescent="0.2">
      <c r="A2223"/>
      <c r="B2223"/>
      <c r="C2223"/>
      <c r="D2223"/>
    </row>
    <row r="2224" spans="1:4" x14ac:dyDescent="0.2">
      <c r="A2224"/>
      <c r="B2224"/>
      <c r="C2224"/>
      <c r="D2224"/>
    </row>
    <row r="2225" spans="1:4" x14ac:dyDescent="0.2">
      <c r="A2225"/>
      <c r="B2225"/>
      <c r="C2225"/>
      <c r="D2225"/>
    </row>
    <row r="2226" spans="1:4" x14ac:dyDescent="0.2">
      <c r="A2226"/>
      <c r="B2226"/>
      <c r="C2226"/>
      <c r="D2226"/>
    </row>
    <row r="2227" spans="1:4" x14ac:dyDescent="0.2">
      <c r="A2227"/>
      <c r="B2227"/>
      <c r="C2227"/>
      <c r="D2227"/>
    </row>
    <row r="2228" spans="1:4" x14ac:dyDescent="0.2">
      <c r="A2228"/>
      <c r="B2228"/>
      <c r="C2228"/>
      <c r="D2228"/>
    </row>
    <row r="2229" spans="1:4" x14ac:dyDescent="0.2">
      <c r="A2229"/>
      <c r="B2229"/>
      <c r="C2229"/>
      <c r="D2229"/>
    </row>
    <row r="2230" spans="1:4" x14ac:dyDescent="0.2">
      <c r="A2230"/>
      <c r="B2230"/>
      <c r="C2230"/>
      <c r="D2230"/>
    </row>
    <row r="2231" spans="1:4" x14ac:dyDescent="0.2">
      <c r="A2231"/>
      <c r="B2231"/>
      <c r="C2231"/>
      <c r="D2231"/>
    </row>
    <row r="2232" spans="1:4" x14ac:dyDescent="0.2">
      <c r="A2232"/>
      <c r="B2232"/>
      <c r="C2232"/>
      <c r="D2232"/>
    </row>
    <row r="2233" spans="1:4" x14ac:dyDescent="0.2">
      <c r="A2233"/>
      <c r="B2233"/>
      <c r="C2233"/>
      <c r="D2233"/>
    </row>
    <row r="2234" spans="1:4" x14ac:dyDescent="0.2">
      <c r="A2234"/>
      <c r="B2234"/>
      <c r="C2234"/>
      <c r="D2234"/>
    </row>
    <row r="2235" spans="1:4" x14ac:dyDescent="0.2">
      <c r="A2235"/>
      <c r="B2235"/>
      <c r="C2235"/>
      <c r="D2235"/>
    </row>
    <row r="2236" spans="1:4" x14ac:dyDescent="0.2">
      <c r="A2236"/>
      <c r="B2236"/>
      <c r="C2236"/>
      <c r="D2236"/>
    </row>
    <row r="2237" spans="1:4" x14ac:dyDescent="0.2">
      <c r="A2237"/>
      <c r="B2237"/>
      <c r="C2237"/>
      <c r="D2237"/>
    </row>
    <row r="2238" spans="1:4" x14ac:dyDescent="0.2">
      <c r="A2238"/>
      <c r="B2238"/>
      <c r="C2238"/>
      <c r="D2238"/>
    </row>
    <row r="2239" spans="1:4" x14ac:dyDescent="0.2">
      <c r="A2239"/>
      <c r="B2239"/>
      <c r="C2239"/>
      <c r="D2239"/>
    </row>
    <row r="2240" spans="1:4" x14ac:dyDescent="0.2">
      <c r="A2240"/>
      <c r="B2240"/>
      <c r="C2240"/>
      <c r="D2240"/>
    </row>
    <row r="2241" spans="1:4" x14ac:dyDescent="0.2">
      <c r="A2241"/>
      <c r="B2241"/>
      <c r="C2241"/>
      <c r="D2241"/>
    </row>
    <row r="2242" spans="1:4" x14ac:dyDescent="0.2">
      <c r="A2242"/>
      <c r="B2242"/>
      <c r="C2242"/>
      <c r="D2242"/>
    </row>
    <row r="2243" spans="1:4" x14ac:dyDescent="0.2">
      <c r="A2243"/>
      <c r="B2243"/>
      <c r="C2243"/>
      <c r="D2243"/>
    </row>
    <row r="2244" spans="1:4" x14ac:dyDescent="0.2">
      <c r="A2244"/>
      <c r="B2244"/>
      <c r="C2244"/>
      <c r="D2244"/>
    </row>
    <row r="2245" spans="1:4" x14ac:dyDescent="0.2">
      <c r="A2245"/>
      <c r="B2245"/>
      <c r="C2245"/>
      <c r="D2245"/>
    </row>
    <row r="2246" spans="1:4" x14ac:dyDescent="0.2">
      <c r="A2246"/>
      <c r="B2246"/>
      <c r="C2246"/>
      <c r="D2246"/>
    </row>
    <row r="2247" spans="1:4" x14ac:dyDescent="0.2">
      <c r="A2247"/>
      <c r="B2247"/>
      <c r="C2247"/>
      <c r="D2247"/>
    </row>
    <row r="2248" spans="1:4" x14ac:dyDescent="0.2">
      <c r="A2248"/>
      <c r="B2248"/>
      <c r="C2248"/>
      <c r="D2248"/>
    </row>
    <row r="2249" spans="1:4" x14ac:dyDescent="0.2">
      <c r="A2249"/>
      <c r="B2249"/>
      <c r="C2249"/>
      <c r="D2249"/>
    </row>
    <row r="2250" spans="1:4" x14ac:dyDescent="0.2">
      <c r="A2250"/>
      <c r="B2250"/>
      <c r="C2250"/>
      <c r="D2250"/>
    </row>
    <row r="2251" spans="1:4" x14ac:dyDescent="0.2">
      <c r="A2251"/>
      <c r="B2251"/>
      <c r="C2251"/>
      <c r="D2251"/>
    </row>
    <row r="2252" spans="1:4" x14ac:dyDescent="0.2">
      <c r="A2252"/>
      <c r="B2252"/>
      <c r="C2252"/>
      <c r="D2252"/>
    </row>
    <row r="2253" spans="1:4" x14ac:dyDescent="0.2">
      <c r="A2253"/>
      <c r="B2253"/>
      <c r="C2253"/>
      <c r="D2253"/>
    </row>
    <row r="2254" spans="1:4" x14ac:dyDescent="0.2">
      <c r="A2254"/>
      <c r="B2254"/>
      <c r="C2254"/>
      <c r="D2254"/>
    </row>
    <row r="2255" spans="1:4" x14ac:dyDescent="0.2">
      <c r="A2255"/>
      <c r="B2255"/>
      <c r="C2255"/>
      <c r="D2255"/>
    </row>
    <row r="2256" spans="1:4" x14ac:dyDescent="0.2">
      <c r="A2256"/>
      <c r="B2256"/>
      <c r="C2256"/>
      <c r="D2256"/>
    </row>
    <row r="2257" spans="1:4" x14ac:dyDescent="0.2">
      <c r="A2257"/>
      <c r="B2257"/>
      <c r="C2257"/>
      <c r="D2257"/>
    </row>
    <row r="2258" spans="1:4" x14ac:dyDescent="0.2">
      <c r="A2258"/>
      <c r="B2258"/>
      <c r="C2258"/>
      <c r="D2258"/>
    </row>
    <row r="2259" spans="1:4" x14ac:dyDescent="0.2">
      <c r="A2259"/>
      <c r="B2259"/>
      <c r="C2259"/>
      <c r="D2259"/>
    </row>
    <row r="2260" spans="1:4" x14ac:dyDescent="0.2">
      <c r="A2260"/>
      <c r="B2260"/>
      <c r="C2260"/>
      <c r="D2260"/>
    </row>
    <row r="2261" spans="1:4" x14ac:dyDescent="0.2">
      <c r="A2261"/>
      <c r="B2261"/>
      <c r="C2261"/>
      <c r="D2261"/>
    </row>
    <row r="2262" spans="1:4" x14ac:dyDescent="0.2">
      <c r="A2262"/>
      <c r="B2262"/>
      <c r="C2262"/>
      <c r="D2262"/>
    </row>
    <row r="2263" spans="1:4" x14ac:dyDescent="0.2">
      <c r="A2263"/>
      <c r="B2263"/>
      <c r="C2263"/>
      <c r="D2263"/>
    </row>
    <row r="2264" spans="1:4" x14ac:dyDescent="0.2">
      <c r="A2264"/>
      <c r="B2264"/>
      <c r="C2264"/>
      <c r="D2264"/>
    </row>
    <row r="2265" spans="1:4" x14ac:dyDescent="0.2">
      <c r="A2265"/>
      <c r="B2265"/>
      <c r="C2265"/>
      <c r="D2265"/>
    </row>
    <row r="2266" spans="1:4" x14ac:dyDescent="0.2">
      <c r="A2266"/>
      <c r="B2266"/>
      <c r="C2266"/>
      <c r="D2266"/>
    </row>
    <row r="2267" spans="1:4" x14ac:dyDescent="0.2">
      <c r="A2267"/>
      <c r="B2267"/>
      <c r="C2267"/>
      <c r="D2267"/>
    </row>
    <row r="2268" spans="1:4" x14ac:dyDescent="0.2">
      <c r="A2268"/>
      <c r="B2268"/>
      <c r="C2268"/>
      <c r="D2268"/>
    </row>
    <row r="2269" spans="1:4" x14ac:dyDescent="0.2">
      <c r="A2269"/>
      <c r="B2269"/>
      <c r="C2269"/>
      <c r="D2269"/>
    </row>
    <row r="2270" spans="1:4" x14ac:dyDescent="0.2">
      <c r="A2270"/>
      <c r="B2270"/>
      <c r="C2270"/>
      <c r="D2270"/>
    </row>
    <row r="2271" spans="1:4" x14ac:dyDescent="0.2">
      <c r="A2271"/>
      <c r="B2271"/>
      <c r="C2271"/>
      <c r="D2271"/>
    </row>
    <row r="2272" spans="1:4" x14ac:dyDescent="0.2">
      <c r="A2272"/>
      <c r="B2272"/>
      <c r="C2272"/>
      <c r="D2272"/>
    </row>
    <row r="2273" spans="1:4" x14ac:dyDescent="0.2">
      <c r="A2273"/>
      <c r="B2273"/>
      <c r="C2273"/>
      <c r="D2273"/>
    </row>
    <row r="2274" spans="1:4" x14ac:dyDescent="0.2">
      <c r="A2274"/>
      <c r="B2274"/>
      <c r="C2274"/>
      <c r="D2274"/>
    </row>
    <row r="2275" spans="1:4" x14ac:dyDescent="0.2">
      <c r="A2275"/>
      <c r="B2275"/>
      <c r="C2275"/>
      <c r="D2275"/>
    </row>
    <row r="2276" spans="1:4" x14ac:dyDescent="0.2">
      <c r="A2276"/>
      <c r="B2276"/>
      <c r="C2276"/>
      <c r="D2276"/>
    </row>
    <row r="2277" spans="1:4" x14ac:dyDescent="0.2">
      <c r="A2277"/>
      <c r="B2277"/>
      <c r="C2277"/>
      <c r="D2277"/>
    </row>
    <row r="2278" spans="1:4" x14ac:dyDescent="0.2">
      <c r="A2278"/>
      <c r="B2278"/>
      <c r="C2278"/>
      <c r="D2278"/>
    </row>
    <row r="2279" spans="1:4" x14ac:dyDescent="0.2">
      <c r="A2279"/>
      <c r="B2279"/>
      <c r="C2279"/>
      <c r="D2279"/>
    </row>
    <row r="2280" spans="1:4" x14ac:dyDescent="0.2">
      <c r="A2280"/>
      <c r="B2280"/>
      <c r="C2280"/>
      <c r="D2280"/>
    </row>
    <row r="2281" spans="1:4" x14ac:dyDescent="0.2">
      <c r="A2281"/>
      <c r="B2281"/>
      <c r="C2281"/>
      <c r="D2281"/>
    </row>
    <row r="2282" spans="1:4" x14ac:dyDescent="0.2">
      <c r="A2282"/>
      <c r="B2282"/>
      <c r="C2282"/>
      <c r="D2282"/>
    </row>
    <row r="2283" spans="1:4" x14ac:dyDescent="0.2">
      <c r="A2283"/>
      <c r="B2283"/>
      <c r="C2283"/>
      <c r="D2283"/>
    </row>
    <row r="2284" spans="1:4" x14ac:dyDescent="0.2">
      <c r="A2284"/>
      <c r="B2284"/>
      <c r="C2284"/>
      <c r="D2284"/>
    </row>
    <row r="2285" spans="1:4" x14ac:dyDescent="0.2">
      <c r="A2285"/>
      <c r="B2285"/>
      <c r="C2285"/>
      <c r="D2285"/>
    </row>
    <row r="2286" spans="1:4" x14ac:dyDescent="0.2">
      <c r="A2286"/>
      <c r="B2286"/>
      <c r="C2286"/>
      <c r="D2286"/>
    </row>
    <row r="2287" spans="1:4" x14ac:dyDescent="0.2">
      <c r="A2287"/>
      <c r="B2287"/>
      <c r="C2287"/>
      <c r="D2287"/>
    </row>
    <row r="2288" spans="1:4" x14ac:dyDescent="0.2">
      <c r="A2288"/>
      <c r="B2288"/>
      <c r="C2288"/>
      <c r="D2288"/>
    </row>
    <row r="2289" spans="1:4" x14ac:dyDescent="0.2">
      <c r="A2289"/>
      <c r="B2289"/>
      <c r="C2289"/>
      <c r="D2289"/>
    </row>
    <row r="2290" spans="1:4" x14ac:dyDescent="0.2">
      <c r="A2290"/>
      <c r="B2290"/>
      <c r="C2290"/>
      <c r="D2290"/>
    </row>
    <row r="2291" spans="1:4" x14ac:dyDescent="0.2">
      <c r="A2291"/>
      <c r="B2291"/>
      <c r="C2291"/>
      <c r="D2291"/>
    </row>
    <row r="2292" spans="1:4" x14ac:dyDescent="0.2">
      <c r="A2292"/>
      <c r="B2292"/>
      <c r="C2292"/>
      <c r="D2292"/>
    </row>
    <row r="2293" spans="1:4" x14ac:dyDescent="0.2">
      <c r="A2293"/>
      <c r="B2293"/>
      <c r="C2293"/>
      <c r="D2293"/>
    </row>
    <row r="2294" spans="1:4" x14ac:dyDescent="0.2">
      <c r="A2294"/>
      <c r="B2294"/>
      <c r="C2294"/>
      <c r="D2294"/>
    </row>
    <row r="2295" spans="1:4" x14ac:dyDescent="0.2">
      <c r="A2295"/>
      <c r="B2295"/>
      <c r="C2295"/>
      <c r="D2295"/>
    </row>
    <row r="2296" spans="1:4" x14ac:dyDescent="0.2">
      <c r="A2296"/>
      <c r="B2296"/>
      <c r="C2296"/>
      <c r="D2296"/>
    </row>
    <row r="2297" spans="1:4" x14ac:dyDescent="0.2">
      <c r="A2297"/>
      <c r="B2297"/>
      <c r="C2297"/>
      <c r="D2297"/>
    </row>
    <row r="2298" spans="1:4" x14ac:dyDescent="0.2">
      <c r="A2298"/>
      <c r="B2298"/>
      <c r="C2298"/>
      <c r="D2298"/>
    </row>
    <row r="2299" spans="1:4" x14ac:dyDescent="0.2">
      <c r="A2299"/>
      <c r="B2299"/>
      <c r="C2299"/>
      <c r="D2299"/>
    </row>
    <row r="2300" spans="1:4" x14ac:dyDescent="0.2">
      <c r="A2300"/>
      <c r="B2300"/>
      <c r="C2300"/>
      <c r="D2300"/>
    </row>
    <row r="2301" spans="1:4" x14ac:dyDescent="0.2">
      <c r="A2301"/>
      <c r="B2301"/>
      <c r="C2301"/>
      <c r="D2301"/>
    </row>
    <row r="2302" spans="1:4" x14ac:dyDescent="0.2">
      <c r="A2302"/>
      <c r="B2302"/>
      <c r="C2302"/>
      <c r="D2302"/>
    </row>
    <row r="2303" spans="1:4" x14ac:dyDescent="0.2">
      <c r="A2303"/>
      <c r="B2303"/>
      <c r="C2303"/>
      <c r="D2303"/>
    </row>
    <row r="2304" spans="1:4" x14ac:dyDescent="0.2">
      <c r="A2304"/>
      <c r="B2304"/>
      <c r="C2304"/>
      <c r="D2304"/>
    </row>
    <row r="2305" spans="1:4" x14ac:dyDescent="0.2">
      <c r="A2305"/>
      <c r="B2305"/>
      <c r="C2305"/>
      <c r="D2305"/>
    </row>
    <row r="2306" spans="1:4" x14ac:dyDescent="0.2">
      <c r="A2306"/>
      <c r="B2306"/>
      <c r="C2306"/>
      <c r="D2306"/>
    </row>
    <row r="2307" spans="1:4" x14ac:dyDescent="0.2">
      <c r="A2307"/>
      <c r="B2307"/>
      <c r="C2307"/>
      <c r="D2307"/>
    </row>
    <row r="2308" spans="1:4" x14ac:dyDescent="0.2">
      <c r="A2308"/>
      <c r="B2308"/>
      <c r="C2308"/>
      <c r="D2308"/>
    </row>
    <row r="2309" spans="1:4" x14ac:dyDescent="0.2">
      <c r="A2309"/>
      <c r="B2309"/>
      <c r="C2309"/>
      <c r="D2309"/>
    </row>
    <row r="2310" spans="1:4" x14ac:dyDescent="0.2">
      <c r="A2310"/>
      <c r="B2310"/>
      <c r="C2310"/>
      <c r="D2310"/>
    </row>
    <row r="2311" spans="1:4" x14ac:dyDescent="0.2">
      <c r="A2311"/>
      <c r="B2311"/>
      <c r="C2311"/>
      <c r="D2311"/>
    </row>
    <row r="2312" spans="1:4" x14ac:dyDescent="0.2">
      <c r="A2312"/>
      <c r="B2312"/>
      <c r="C2312"/>
      <c r="D2312"/>
    </row>
    <row r="2313" spans="1:4" x14ac:dyDescent="0.2">
      <c r="A2313"/>
      <c r="B2313"/>
      <c r="C2313"/>
      <c r="D2313"/>
    </row>
    <row r="2314" spans="1:4" x14ac:dyDescent="0.2">
      <c r="A2314"/>
      <c r="B2314"/>
      <c r="C2314"/>
      <c r="D2314"/>
    </row>
    <row r="2315" spans="1:4" x14ac:dyDescent="0.2">
      <c r="A2315"/>
      <c r="B2315"/>
      <c r="C2315"/>
      <c r="D2315"/>
    </row>
    <row r="2316" spans="1:4" x14ac:dyDescent="0.2">
      <c r="A2316"/>
      <c r="B2316"/>
      <c r="C2316"/>
      <c r="D2316"/>
    </row>
    <row r="2317" spans="1:4" x14ac:dyDescent="0.2">
      <c r="A2317"/>
      <c r="B2317"/>
      <c r="C2317"/>
      <c r="D2317"/>
    </row>
    <row r="2318" spans="1:4" x14ac:dyDescent="0.2">
      <c r="A2318"/>
      <c r="B2318"/>
      <c r="C2318"/>
      <c r="D2318"/>
    </row>
    <row r="2319" spans="1:4" x14ac:dyDescent="0.2">
      <c r="A2319"/>
      <c r="B2319"/>
      <c r="C2319"/>
      <c r="D2319"/>
    </row>
    <row r="2320" spans="1:4" x14ac:dyDescent="0.2">
      <c r="A2320"/>
      <c r="B2320"/>
      <c r="C2320"/>
      <c r="D2320"/>
    </row>
    <row r="2321" spans="1:4" x14ac:dyDescent="0.2">
      <c r="A2321"/>
      <c r="B2321"/>
      <c r="C2321"/>
      <c r="D2321"/>
    </row>
    <row r="2322" spans="1:4" x14ac:dyDescent="0.2">
      <c r="A2322"/>
      <c r="B2322"/>
      <c r="C2322"/>
      <c r="D2322"/>
    </row>
    <row r="2323" spans="1:4" x14ac:dyDescent="0.2">
      <c r="A2323"/>
      <c r="B2323"/>
      <c r="C2323"/>
      <c r="D2323"/>
    </row>
    <row r="2324" spans="1:4" x14ac:dyDescent="0.2">
      <c r="A2324"/>
      <c r="B2324"/>
      <c r="C2324"/>
      <c r="D2324"/>
    </row>
    <row r="2325" spans="1:4" x14ac:dyDescent="0.2">
      <c r="A2325"/>
      <c r="B2325"/>
      <c r="C2325"/>
      <c r="D2325"/>
    </row>
    <row r="2326" spans="1:4" x14ac:dyDescent="0.2">
      <c r="A2326"/>
      <c r="B2326"/>
      <c r="C2326"/>
      <c r="D2326"/>
    </row>
    <row r="2327" spans="1:4" x14ac:dyDescent="0.2">
      <c r="A2327"/>
      <c r="B2327"/>
      <c r="C2327"/>
      <c r="D2327"/>
    </row>
    <row r="2328" spans="1:4" x14ac:dyDescent="0.2">
      <c r="A2328"/>
      <c r="B2328"/>
      <c r="C2328"/>
      <c r="D2328"/>
    </row>
    <row r="2329" spans="1:4" x14ac:dyDescent="0.2">
      <c r="A2329"/>
      <c r="B2329"/>
      <c r="C2329"/>
      <c r="D2329"/>
    </row>
    <row r="2330" spans="1:4" x14ac:dyDescent="0.2">
      <c r="A2330"/>
      <c r="B2330"/>
      <c r="C2330"/>
      <c r="D2330"/>
    </row>
    <row r="2331" spans="1:4" x14ac:dyDescent="0.2">
      <c r="A2331"/>
      <c r="B2331"/>
      <c r="C2331"/>
      <c r="D2331"/>
    </row>
    <row r="2332" spans="1:4" x14ac:dyDescent="0.2">
      <c r="A2332"/>
      <c r="B2332"/>
      <c r="C2332"/>
      <c r="D2332"/>
    </row>
    <row r="2333" spans="1:4" x14ac:dyDescent="0.2">
      <c r="A2333"/>
      <c r="B2333"/>
      <c r="C2333"/>
      <c r="D2333"/>
    </row>
    <row r="2334" spans="1:4" x14ac:dyDescent="0.2">
      <c r="A2334"/>
      <c r="B2334"/>
      <c r="C2334"/>
      <c r="D2334"/>
    </row>
    <row r="2335" spans="1:4" x14ac:dyDescent="0.2">
      <c r="A2335"/>
      <c r="B2335"/>
      <c r="C2335"/>
      <c r="D2335"/>
    </row>
    <row r="2336" spans="1:4" x14ac:dyDescent="0.2">
      <c r="A2336"/>
      <c r="B2336"/>
      <c r="C2336"/>
      <c r="D2336"/>
    </row>
    <row r="2337" spans="1:4" x14ac:dyDescent="0.2">
      <c r="A2337"/>
      <c r="B2337"/>
      <c r="C2337"/>
      <c r="D2337"/>
    </row>
    <row r="2338" spans="1:4" x14ac:dyDescent="0.2">
      <c r="A2338"/>
      <c r="B2338"/>
      <c r="C2338"/>
      <c r="D2338"/>
    </row>
    <row r="2339" spans="1:4" x14ac:dyDescent="0.2">
      <c r="A2339"/>
      <c r="B2339"/>
      <c r="C2339"/>
      <c r="D2339"/>
    </row>
    <row r="2340" spans="1:4" x14ac:dyDescent="0.2">
      <c r="A2340"/>
      <c r="B2340"/>
      <c r="C2340"/>
      <c r="D2340"/>
    </row>
    <row r="2341" spans="1:4" x14ac:dyDescent="0.2">
      <c r="A2341"/>
      <c r="B2341"/>
      <c r="C2341"/>
      <c r="D2341"/>
    </row>
    <row r="2342" spans="1:4" x14ac:dyDescent="0.2">
      <c r="A2342"/>
      <c r="B2342"/>
      <c r="C2342"/>
      <c r="D2342"/>
    </row>
    <row r="2343" spans="1:4" x14ac:dyDescent="0.2">
      <c r="A2343"/>
      <c r="B2343"/>
      <c r="C2343"/>
      <c r="D2343"/>
    </row>
    <row r="2344" spans="1:4" x14ac:dyDescent="0.2">
      <c r="A2344"/>
      <c r="B2344"/>
      <c r="C2344"/>
      <c r="D2344"/>
    </row>
    <row r="2345" spans="1:4" x14ac:dyDescent="0.2">
      <c r="A2345"/>
      <c r="B2345"/>
      <c r="C2345"/>
      <c r="D2345"/>
    </row>
    <row r="2346" spans="1:4" x14ac:dyDescent="0.2">
      <c r="A2346"/>
      <c r="B2346"/>
      <c r="C2346"/>
      <c r="D2346"/>
    </row>
    <row r="2347" spans="1:4" x14ac:dyDescent="0.2">
      <c r="A2347"/>
      <c r="B2347"/>
      <c r="C2347"/>
      <c r="D2347"/>
    </row>
    <row r="2348" spans="1:4" x14ac:dyDescent="0.2">
      <c r="A2348"/>
      <c r="B2348"/>
      <c r="C2348"/>
      <c r="D2348"/>
    </row>
    <row r="2349" spans="1:4" x14ac:dyDescent="0.2">
      <c r="A2349"/>
      <c r="B2349"/>
      <c r="C2349"/>
      <c r="D2349"/>
    </row>
    <row r="2350" spans="1:4" x14ac:dyDescent="0.2">
      <c r="A2350"/>
      <c r="B2350"/>
      <c r="C2350"/>
      <c r="D2350"/>
    </row>
    <row r="2351" spans="1:4" x14ac:dyDescent="0.2">
      <c r="A2351"/>
      <c r="B2351"/>
      <c r="C2351"/>
      <c r="D2351"/>
    </row>
    <row r="2352" spans="1:4" x14ac:dyDescent="0.2">
      <c r="A2352"/>
      <c r="B2352"/>
      <c r="C2352"/>
      <c r="D2352"/>
    </row>
    <row r="2353" spans="1:4" x14ac:dyDescent="0.2">
      <c r="A2353"/>
      <c r="B2353"/>
      <c r="C2353"/>
      <c r="D2353"/>
    </row>
    <row r="2354" spans="1:4" x14ac:dyDescent="0.2">
      <c r="A2354"/>
      <c r="B2354"/>
      <c r="C2354"/>
      <c r="D2354"/>
    </row>
    <row r="2355" spans="1:4" x14ac:dyDescent="0.2">
      <c r="A2355"/>
      <c r="B2355"/>
      <c r="C2355"/>
      <c r="D2355"/>
    </row>
    <row r="2356" spans="1:4" x14ac:dyDescent="0.2">
      <c r="A2356"/>
      <c r="B2356"/>
      <c r="C2356"/>
      <c r="D2356"/>
    </row>
    <row r="2357" spans="1:4" x14ac:dyDescent="0.2">
      <c r="A2357"/>
      <c r="B2357"/>
      <c r="C2357"/>
      <c r="D2357"/>
    </row>
    <row r="2358" spans="1:4" x14ac:dyDescent="0.2">
      <c r="A2358"/>
      <c r="B2358"/>
      <c r="C2358"/>
      <c r="D2358"/>
    </row>
    <row r="2359" spans="1:4" x14ac:dyDescent="0.2">
      <c r="A2359"/>
      <c r="B2359"/>
      <c r="C2359"/>
      <c r="D2359"/>
    </row>
    <row r="2360" spans="1:4" x14ac:dyDescent="0.2">
      <c r="A2360"/>
      <c r="B2360"/>
      <c r="C2360"/>
      <c r="D2360"/>
    </row>
    <row r="2361" spans="1:4" x14ac:dyDescent="0.2">
      <c r="A2361"/>
      <c r="B2361"/>
      <c r="C2361"/>
      <c r="D2361"/>
    </row>
    <row r="2362" spans="1:4" x14ac:dyDescent="0.2">
      <c r="A2362"/>
      <c r="B2362"/>
      <c r="C2362"/>
      <c r="D2362"/>
    </row>
    <row r="2363" spans="1:4" x14ac:dyDescent="0.2">
      <c r="A2363"/>
      <c r="B2363"/>
      <c r="C2363"/>
      <c r="D2363"/>
    </row>
    <row r="2364" spans="1:4" x14ac:dyDescent="0.2">
      <c r="A2364"/>
      <c r="B2364"/>
      <c r="C2364"/>
      <c r="D2364"/>
    </row>
    <row r="2365" spans="1:4" x14ac:dyDescent="0.2">
      <c r="A2365"/>
      <c r="B2365"/>
      <c r="C2365"/>
      <c r="D2365"/>
    </row>
    <row r="2366" spans="1:4" x14ac:dyDescent="0.2">
      <c r="A2366"/>
      <c r="B2366"/>
      <c r="C2366"/>
      <c r="D2366"/>
    </row>
    <row r="2367" spans="1:4" x14ac:dyDescent="0.2">
      <c r="A2367"/>
      <c r="B2367"/>
      <c r="C2367"/>
      <c r="D2367"/>
    </row>
    <row r="2368" spans="1:4" x14ac:dyDescent="0.2">
      <c r="A2368"/>
      <c r="B2368"/>
      <c r="C2368"/>
      <c r="D2368"/>
    </row>
    <row r="2369" spans="1:4" x14ac:dyDescent="0.2">
      <c r="A2369"/>
      <c r="B2369"/>
      <c r="C2369"/>
      <c r="D2369"/>
    </row>
    <row r="2370" spans="1:4" x14ac:dyDescent="0.2">
      <c r="A2370"/>
      <c r="B2370"/>
      <c r="C2370"/>
      <c r="D2370"/>
    </row>
    <row r="2371" spans="1:4" x14ac:dyDescent="0.2">
      <c r="A2371"/>
      <c r="B2371"/>
      <c r="C2371"/>
      <c r="D2371"/>
    </row>
    <row r="2372" spans="1:4" x14ac:dyDescent="0.2">
      <c r="A2372"/>
      <c r="B2372"/>
      <c r="C2372"/>
      <c r="D2372"/>
    </row>
    <row r="2373" spans="1:4" x14ac:dyDescent="0.2">
      <c r="A2373"/>
      <c r="B2373"/>
      <c r="C2373"/>
      <c r="D2373"/>
    </row>
    <row r="2374" spans="1:4" x14ac:dyDescent="0.2">
      <c r="A2374"/>
      <c r="B2374"/>
      <c r="C2374"/>
      <c r="D2374"/>
    </row>
    <row r="2375" spans="1:4" x14ac:dyDescent="0.2">
      <c r="A2375"/>
      <c r="B2375"/>
      <c r="C2375"/>
      <c r="D2375"/>
    </row>
    <row r="2376" spans="1:4" x14ac:dyDescent="0.2">
      <c r="A2376"/>
      <c r="B2376"/>
      <c r="C2376"/>
      <c r="D2376"/>
    </row>
    <row r="2377" spans="1:4" x14ac:dyDescent="0.2">
      <c r="A2377"/>
      <c r="B2377"/>
      <c r="C2377"/>
      <c r="D2377"/>
    </row>
    <row r="2378" spans="1:4" x14ac:dyDescent="0.2">
      <c r="A2378"/>
      <c r="B2378"/>
      <c r="C2378"/>
      <c r="D2378"/>
    </row>
    <row r="2379" spans="1:4" x14ac:dyDescent="0.2">
      <c r="A2379"/>
      <c r="B2379"/>
      <c r="C2379"/>
      <c r="D2379"/>
    </row>
    <row r="2380" spans="1:4" x14ac:dyDescent="0.2">
      <c r="A2380"/>
      <c r="B2380"/>
      <c r="C2380"/>
      <c r="D2380"/>
    </row>
    <row r="2381" spans="1:4" x14ac:dyDescent="0.2">
      <c r="A2381"/>
      <c r="B2381"/>
      <c r="C2381"/>
      <c r="D2381"/>
    </row>
    <row r="2382" spans="1:4" x14ac:dyDescent="0.2">
      <c r="A2382"/>
      <c r="B2382"/>
      <c r="C2382"/>
      <c r="D2382"/>
    </row>
    <row r="2383" spans="1:4" x14ac:dyDescent="0.2">
      <c r="A2383"/>
      <c r="B2383"/>
      <c r="C2383"/>
      <c r="D2383"/>
    </row>
    <row r="2384" spans="1:4" x14ac:dyDescent="0.2">
      <c r="A2384"/>
      <c r="B2384"/>
      <c r="C2384"/>
      <c r="D2384"/>
    </row>
    <row r="2385" spans="1:4" x14ac:dyDescent="0.2">
      <c r="A2385"/>
      <c r="B2385"/>
      <c r="C2385"/>
      <c r="D2385"/>
    </row>
    <row r="2386" spans="1:4" x14ac:dyDescent="0.2">
      <c r="A2386"/>
      <c r="B2386"/>
      <c r="C2386"/>
      <c r="D2386"/>
    </row>
    <row r="2387" spans="1:4" x14ac:dyDescent="0.2">
      <c r="A2387"/>
      <c r="B2387"/>
      <c r="C2387"/>
      <c r="D2387"/>
    </row>
    <row r="2388" spans="1:4" x14ac:dyDescent="0.2">
      <c r="A2388"/>
      <c r="B2388"/>
      <c r="C2388"/>
      <c r="D2388"/>
    </row>
    <row r="2389" spans="1:4" x14ac:dyDescent="0.2">
      <c r="A2389"/>
      <c r="B2389"/>
      <c r="C2389"/>
      <c r="D2389"/>
    </row>
    <row r="2390" spans="1:4" x14ac:dyDescent="0.2">
      <c r="A2390"/>
      <c r="B2390"/>
      <c r="C2390"/>
      <c r="D2390"/>
    </row>
    <row r="2391" spans="1:4" x14ac:dyDescent="0.2">
      <c r="A2391"/>
      <c r="B2391"/>
      <c r="C2391"/>
      <c r="D2391"/>
    </row>
    <row r="2392" spans="1:4" x14ac:dyDescent="0.2">
      <c r="A2392"/>
      <c r="B2392"/>
      <c r="C2392"/>
      <c r="D2392"/>
    </row>
    <row r="2393" spans="1:4" x14ac:dyDescent="0.2">
      <c r="A2393"/>
      <c r="B2393"/>
      <c r="C2393"/>
      <c r="D2393"/>
    </row>
    <row r="2394" spans="1:4" x14ac:dyDescent="0.2">
      <c r="A2394"/>
      <c r="B2394"/>
      <c r="C2394"/>
      <c r="D2394"/>
    </row>
    <row r="2395" spans="1:4" x14ac:dyDescent="0.2">
      <c r="A2395"/>
      <c r="B2395"/>
      <c r="C2395"/>
      <c r="D2395"/>
    </row>
    <row r="2396" spans="1:4" x14ac:dyDescent="0.2">
      <c r="A2396"/>
      <c r="B2396"/>
      <c r="C2396"/>
      <c r="D2396"/>
    </row>
    <row r="2397" spans="1:4" x14ac:dyDescent="0.2">
      <c r="A2397"/>
      <c r="B2397"/>
      <c r="C2397"/>
      <c r="D2397"/>
    </row>
    <row r="2398" spans="1:4" x14ac:dyDescent="0.2">
      <c r="A2398"/>
      <c r="B2398"/>
      <c r="C2398"/>
      <c r="D2398"/>
    </row>
    <row r="2399" spans="1:4" x14ac:dyDescent="0.2">
      <c r="A2399"/>
      <c r="B2399"/>
      <c r="C2399"/>
      <c r="D2399"/>
    </row>
    <row r="2400" spans="1:4" x14ac:dyDescent="0.2">
      <c r="A2400"/>
      <c r="B2400"/>
      <c r="C2400"/>
      <c r="D2400"/>
    </row>
    <row r="2401" spans="1:4" x14ac:dyDescent="0.2">
      <c r="A2401"/>
      <c r="B2401"/>
      <c r="C2401"/>
      <c r="D2401"/>
    </row>
    <row r="2402" spans="1:4" x14ac:dyDescent="0.2">
      <c r="A2402"/>
      <c r="B2402"/>
      <c r="C2402"/>
      <c r="D2402"/>
    </row>
    <row r="2403" spans="1:4" x14ac:dyDescent="0.2">
      <c r="A2403"/>
      <c r="B2403"/>
      <c r="C2403"/>
      <c r="D2403"/>
    </row>
    <row r="2404" spans="1:4" x14ac:dyDescent="0.2">
      <c r="A2404"/>
      <c r="B2404"/>
      <c r="C2404"/>
      <c r="D2404"/>
    </row>
    <row r="2405" spans="1:4" x14ac:dyDescent="0.2">
      <c r="A2405"/>
      <c r="B2405"/>
      <c r="C2405"/>
      <c r="D2405"/>
    </row>
    <row r="2406" spans="1:4" x14ac:dyDescent="0.2">
      <c r="A2406"/>
      <c r="B2406"/>
      <c r="C2406"/>
      <c r="D2406"/>
    </row>
    <row r="2407" spans="1:4" x14ac:dyDescent="0.2">
      <c r="A2407"/>
      <c r="B2407"/>
      <c r="C2407"/>
      <c r="D2407"/>
    </row>
    <row r="2408" spans="1:4" x14ac:dyDescent="0.2">
      <c r="A2408"/>
      <c r="B2408"/>
      <c r="C2408"/>
      <c r="D2408"/>
    </row>
    <row r="2409" spans="1:4" x14ac:dyDescent="0.2">
      <c r="A2409"/>
      <c r="B2409"/>
      <c r="C2409"/>
      <c r="D2409"/>
    </row>
    <row r="2410" spans="1:4" x14ac:dyDescent="0.2">
      <c r="A2410"/>
      <c r="B2410"/>
      <c r="C2410"/>
      <c r="D2410"/>
    </row>
    <row r="2411" spans="1:4" x14ac:dyDescent="0.2">
      <c r="A2411"/>
      <c r="B2411"/>
      <c r="C2411"/>
      <c r="D2411"/>
    </row>
    <row r="2412" spans="1:4" x14ac:dyDescent="0.2">
      <c r="A2412"/>
      <c r="B2412"/>
      <c r="C2412"/>
      <c r="D2412"/>
    </row>
    <row r="2413" spans="1:4" x14ac:dyDescent="0.2">
      <c r="A2413"/>
      <c r="B2413"/>
      <c r="C2413"/>
      <c r="D2413"/>
    </row>
    <row r="2414" spans="1:4" x14ac:dyDescent="0.2">
      <c r="A2414"/>
      <c r="B2414"/>
      <c r="C2414"/>
      <c r="D2414"/>
    </row>
    <row r="2415" spans="1:4" x14ac:dyDescent="0.2">
      <c r="A2415"/>
      <c r="B2415"/>
      <c r="C2415"/>
      <c r="D2415"/>
    </row>
    <row r="2416" spans="1:4" x14ac:dyDescent="0.2">
      <c r="A2416"/>
      <c r="B2416"/>
      <c r="C2416"/>
      <c r="D2416"/>
    </row>
    <row r="2417" spans="1:4" x14ac:dyDescent="0.2">
      <c r="A2417"/>
      <c r="B2417"/>
      <c r="C2417"/>
      <c r="D2417"/>
    </row>
    <row r="2418" spans="1:4" x14ac:dyDescent="0.2">
      <c r="A2418"/>
      <c r="B2418"/>
      <c r="C2418"/>
      <c r="D2418"/>
    </row>
    <row r="2419" spans="1:4" x14ac:dyDescent="0.2">
      <c r="A2419"/>
      <c r="B2419"/>
      <c r="C2419"/>
      <c r="D2419"/>
    </row>
    <row r="2420" spans="1:4" x14ac:dyDescent="0.2">
      <c r="A2420"/>
      <c r="B2420"/>
      <c r="C2420"/>
      <c r="D2420"/>
    </row>
    <row r="2421" spans="1:4" x14ac:dyDescent="0.2">
      <c r="A2421"/>
      <c r="B2421"/>
      <c r="C2421"/>
      <c r="D2421"/>
    </row>
    <row r="2422" spans="1:4" x14ac:dyDescent="0.2">
      <c r="A2422"/>
      <c r="B2422"/>
      <c r="C2422"/>
      <c r="D2422"/>
    </row>
    <row r="2423" spans="1:4" x14ac:dyDescent="0.2">
      <c r="A2423"/>
      <c r="B2423"/>
      <c r="C2423"/>
      <c r="D2423"/>
    </row>
    <row r="2424" spans="1:4" x14ac:dyDescent="0.2">
      <c r="A2424"/>
      <c r="B2424"/>
      <c r="C2424"/>
      <c r="D2424"/>
    </row>
    <row r="2425" spans="1:4" x14ac:dyDescent="0.2">
      <c r="A2425"/>
      <c r="B2425"/>
      <c r="C2425"/>
      <c r="D2425"/>
    </row>
    <row r="2426" spans="1:4" x14ac:dyDescent="0.2">
      <c r="A2426"/>
      <c r="B2426"/>
      <c r="C2426"/>
      <c r="D2426"/>
    </row>
    <row r="2427" spans="1:4" x14ac:dyDescent="0.2">
      <c r="A2427"/>
      <c r="B2427"/>
      <c r="C2427"/>
      <c r="D2427"/>
    </row>
    <row r="2428" spans="1:4" x14ac:dyDescent="0.2">
      <c r="A2428"/>
      <c r="B2428"/>
      <c r="C2428"/>
      <c r="D2428"/>
    </row>
    <row r="2429" spans="1:4" x14ac:dyDescent="0.2">
      <c r="A2429"/>
      <c r="B2429"/>
      <c r="C2429"/>
      <c r="D2429"/>
    </row>
    <row r="2430" spans="1:4" x14ac:dyDescent="0.2">
      <c r="A2430"/>
      <c r="B2430"/>
      <c r="C2430"/>
      <c r="D2430"/>
    </row>
    <row r="2431" spans="1:4" x14ac:dyDescent="0.2">
      <c r="A2431"/>
      <c r="B2431"/>
      <c r="C2431"/>
      <c r="D2431"/>
    </row>
    <row r="2432" spans="1:4" x14ac:dyDescent="0.2">
      <c r="A2432"/>
      <c r="B2432"/>
      <c r="C2432"/>
      <c r="D2432"/>
    </row>
    <row r="2433" spans="1:4" x14ac:dyDescent="0.2">
      <c r="A2433"/>
      <c r="B2433"/>
      <c r="C2433"/>
      <c r="D2433"/>
    </row>
    <row r="2434" spans="1:4" x14ac:dyDescent="0.2">
      <c r="A2434"/>
      <c r="B2434"/>
      <c r="C2434"/>
      <c r="D2434"/>
    </row>
    <row r="2435" spans="1:4" x14ac:dyDescent="0.2">
      <c r="A2435"/>
      <c r="B2435"/>
      <c r="C2435"/>
      <c r="D2435"/>
    </row>
    <row r="2436" spans="1:4" x14ac:dyDescent="0.2">
      <c r="A2436"/>
      <c r="B2436"/>
      <c r="C2436"/>
      <c r="D2436"/>
    </row>
    <row r="2437" spans="1:4" x14ac:dyDescent="0.2">
      <c r="A2437"/>
      <c r="B2437"/>
      <c r="C2437"/>
      <c r="D2437"/>
    </row>
    <row r="2438" spans="1:4" x14ac:dyDescent="0.2">
      <c r="A2438"/>
      <c r="B2438"/>
      <c r="C2438"/>
      <c r="D2438"/>
    </row>
    <row r="2439" spans="1:4" x14ac:dyDescent="0.2">
      <c r="A2439"/>
      <c r="B2439"/>
      <c r="C2439"/>
      <c r="D2439"/>
    </row>
    <row r="2440" spans="1:4" x14ac:dyDescent="0.2">
      <c r="A2440"/>
      <c r="B2440"/>
      <c r="C2440"/>
      <c r="D2440"/>
    </row>
    <row r="2441" spans="1:4" x14ac:dyDescent="0.2">
      <c r="A2441"/>
      <c r="B2441"/>
      <c r="C2441"/>
      <c r="D2441"/>
    </row>
    <row r="2442" spans="1:4" x14ac:dyDescent="0.2">
      <c r="A2442"/>
      <c r="B2442"/>
      <c r="C2442"/>
      <c r="D2442"/>
    </row>
    <row r="2443" spans="1:4" x14ac:dyDescent="0.2">
      <c r="A2443"/>
      <c r="B2443"/>
      <c r="C2443"/>
      <c r="D2443"/>
    </row>
    <row r="2444" spans="1:4" x14ac:dyDescent="0.2">
      <c r="A2444"/>
      <c r="B2444"/>
      <c r="C2444"/>
      <c r="D2444"/>
    </row>
    <row r="2445" spans="1:4" x14ac:dyDescent="0.2">
      <c r="A2445"/>
      <c r="B2445"/>
      <c r="C2445"/>
      <c r="D2445"/>
    </row>
    <row r="2446" spans="1:4" x14ac:dyDescent="0.2">
      <c r="A2446"/>
      <c r="B2446"/>
      <c r="C2446"/>
      <c r="D2446"/>
    </row>
    <row r="2447" spans="1:4" x14ac:dyDescent="0.2">
      <c r="A2447"/>
      <c r="B2447"/>
      <c r="C2447"/>
      <c r="D2447"/>
    </row>
    <row r="2448" spans="1:4" x14ac:dyDescent="0.2">
      <c r="A2448"/>
      <c r="B2448"/>
      <c r="C2448"/>
      <c r="D2448"/>
    </row>
    <row r="2449" spans="1:4" x14ac:dyDescent="0.2">
      <c r="A2449"/>
      <c r="B2449"/>
      <c r="C2449"/>
      <c r="D2449"/>
    </row>
    <row r="2450" spans="1:4" x14ac:dyDescent="0.2">
      <c r="A2450"/>
      <c r="B2450"/>
      <c r="C2450"/>
      <c r="D2450"/>
    </row>
    <row r="2451" spans="1:4" x14ac:dyDescent="0.2">
      <c r="A2451"/>
      <c r="B2451"/>
      <c r="C2451"/>
      <c r="D2451"/>
    </row>
    <row r="2452" spans="1:4" x14ac:dyDescent="0.2">
      <c r="A2452"/>
      <c r="B2452"/>
      <c r="C2452"/>
      <c r="D2452"/>
    </row>
    <row r="2453" spans="1:4" x14ac:dyDescent="0.2">
      <c r="A2453"/>
      <c r="B2453"/>
      <c r="C2453"/>
      <c r="D2453"/>
    </row>
    <row r="2454" spans="1:4" x14ac:dyDescent="0.2">
      <c r="A2454"/>
      <c r="B2454"/>
      <c r="C2454"/>
      <c r="D2454"/>
    </row>
    <row r="2455" spans="1:4" x14ac:dyDescent="0.2">
      <c r="A2455"/>
      <c r="B2455"/>
      <c r="C2455"/>
      <c r="D2455"/>
    </row>
    <row r="2456" spans="1:4" x14ac:dyDescent="0.2">
      <c r="A2456"/>
      <c r="B2456"/>
      <c r="C2456"/>
      <c r="D2456"/>
    </row>
    <row r="2457" spans="1:4" x14ac:dyDescent="0.2">
      <c r="A2457"/>
      <c r="B2457"/>
      <c r="C2457"/>
      <c r="D2457"/>
    </row>
    <row r="2458" spans="1:4" x14ac:dyDescent="0.2">
      <c r="A2458"/>
      <c r="B2458"/>
      <c r="C2458"/>
      <c r="D2458"/>
    </row>
    <row r="2459" spans="1:4" x14ac:dyDescent="0.2">
      <c r="A2459"/>
      <c r="B2459"/>
      <c r="C2459"/>
      <c r="D2459"/>
    </row>
    <row r="2460" spans="1:4" x14ac:dyDescent="0.2">
      <c r="A2460"/>
      <c r="B2460"/>
      <c r="C2460"/>
      <c r="D2460"/>
    </row>
    <row r="2461" spans="1:4" x14ac:dyDescent="0.2">
      <c r="A2461"/>
      <c r="B2461"/>
      <c r="C2461"/>
      <c r="D2461"/>
    </row>
    <row r="2462" spans="1:4" x14ac:dyDescent="0.2">
      <c r="A2462"/>
      <c r="B2462"/>
      <c r="C2462"/>
      <c r="D2462"/>
    </row>
    <row r="2463" spans="1:4" x14ac:dyDescent="0.2">
      <c r="A2463"/>
      <c r="B2463"/>
      <c r="C2463"/>
      <c r="D2463"/>
    </row>
    <row r="2464" spans="1:4" x14ac:dyDescent="0.2">
      <c r="A2464"/>
      <c r="B2464"/>
      <c r="C2464"/>
      <c r="D2464"/>
    </row>
    <row r="2465" spans="1:4" x14ac:dyDescent="0.2">
      <c r="A2465"/>
      <c r="B2465"/>
      <c r="C2465"/>
      <c r="D2465"/>
    </row>
    <row r="2466" spans="1:4" x14ac:dyDescent="0.2">
      <c r="A2466"/>
      <c r="B2466"/>
      <c r="C2466"/>
      <c r="D2466"/>
    </row>
    <row r="2467" spans="1:4" x14ac:dyDescent="0.2">
      <c r="A2467"/>
      <c r="B2467"/>
      <c r="C2467"/>
      <c r="D2467"/>
    </row>
    <row r="2468" spans="1:4" x14ac:dyDescent="0.2">
      <c r="A2468"/>
      <c r="B2468"/>
      <c r="C2468"/>
      <c r="D2468"/>
    </row>
    <row r="2469" spans="1:4" x14ac:dyDescent="0.2">
      <c r="A2469"/>
      <c r="B2469"/>
      <c r="C2469"/>
      <c r="D2469"/>
    </row>
    <row r="2470" spans="1:4" x14ac:dyDescent="0.2">
      <c r="A2470"/>
      <c r="B2470"/>
      <c r="C2470"/>
      <c r="D2470"/>
    </row>
    <row r="2471" spans="1:4" x14ac:dyDescent="0.2">
      <c r="A2471"/>
      <c r="B2471"/>
      <c r="C2471"/>
      <c r="D2471"/>
    </row>
    <row r="2472" spans="1:4" x14ac:dyDescent="0.2">
      <c r="A2472"/>
      <c r="B2472"/>
      <c r="C2472"/>
      <c r="D2472"/>
    </row>
    <row r="2473" spans="1:4" x14ac:dyDescent="0.2">
      <c r="A2473"/>
      <c r="B2473"/>
      <c r="C2473"/>
      <c r="D2473"/>
    </row>
    <row r="2474" spans="1:4" x14ac:dyDescent="0.2">
      <c r="A2474"/>
      <c r="B2474"/>
      <c r="C2474"/>
      <c r="D2474"/>
    </row>
    <row r="2475" spans="1:4" x14ac:dyDescent="0.2">
      <c r="A2475"/>
      <c r="B2475"/>
      <c r="C2475"/>
      <c r="D2475"/>
    </row>
    <row r="2476" spans="1:4" x14ac:dyDescent="0.2">
      <c r="A2476"/>
      <c r="B2476"/>
      <c r="C2476"/>
      <c r="D2476"/>
    </row>
    <row r="2477" spans="1:4" x14ac:dyDescent="0.2">
      <c r="A2477"/>
      <c r="B2477"/>
      <c r="C2477"/>
      <c r="D2477"/>
    </row>
    <row r="2478" spans="1:4" x14ac:dyDescent="0.2">
      <c r="A2478"/>
      <c r="B2478"/>
      <c r="C2478"/>
      <c r="D2478"/>
    </row>
    <row r="2479" spans="1:4" x14ac:dyDescent="0.2">
      <c r="A2479"/>
      <c r="B2479"/>
      <c r="C2479"/>
      <c r="D2479"/>
    </row>
    <row r="2480" spans="1:4" x14ac:dyDescent="0.2">
      <c r="A2480"/>
      <c r="B2480"/>
      <c r="C2480"/>
      <c r="D2480"/>
    </row>
    <row r="2481" spans="1:4" x14ac:dyDescent="0.2">
      <c r="A2481"/>
      <c r="B2481"/>
      <c r="C2481"/>
      <c r="D2481"/>
    </row>
    <row r="2482" spans="1:4" x14ac:dyDescent="0.2">
      <c r="A2482"/>
      <c r="B2482"/>
      <c r="C2482"/>
      <c r="D2482"/>
    </row>
    <row r="2483" spans="1:4" x14ac:dyDescent="0.2">
      <c r="A2483"/>
      <c r="B2483"/>
      <c r="C2483"/>
      <c r="D2483"/>
    </row>
    <row r="2484" spans="1:4" x14ac:dyDescent="0.2">
      <c r="A2484"/>
      <c r="B2484"/>
      <c r="C2484"/>
      <c r="D2484"/>
    </row>
    <row r="2485" spans="1:4" x14ac:dyDescent="0.2">
      <c r="A2485"/>
      <c r="B2485"/>
      <c r="C2485"/>
      <c r="D2485"/>
    </row>
    <row r="2486" spans="1:4" x14ac:dyDescent="0.2">
      <c r="A2486"/>
      <c r="B2486"/>
      <c r="C2486"/>
      <c r="D2486"/>
    </row>
    <row r="2487" spans="1:4" x14ac:dyDescent="0.2">
      <c r="A2487"/>
      <c r="B2487"/>
      <c r="C2487"/>
      <c r="D2487"/>
    </row>
    <row r="2488" spans="1:4" x14ac:dyDescent="0.2">
      <c r="A2488"/>
      <c r="B2488"/>
      <c r="C2488"/>
      <c r="D2488"/>
    </row>
    <row r="2489" spans="1:4" x14ac:dyDescent="0.2">
      <c r="A2489"/>
      <c r="B2489"/>
      <c r="C2489"/>
      <c r="D2489"/>
    </row>
    <row r="2490" spans="1:4" x14ac:dyDescent="0.2">
      <c r="A2490"/>
      <c r="B2490"/>
      <c r="C2490"/>
      <c r="D2490"/>
    </row>
    <row r="2491" spans="1:4" x14ac:dyDescent="0.2">
      <c r="A2491"/>
      <c r="B2491"/>
      <c r="C2491"/>
      <c r="D2491"/>
    </row>
    <row r="2492" spans="1:4" x14ac:dyDescent="0.2">
      <c r="A2492"/>
      <c r="B2492"/>
      <c r="C2492"/>
      <c r="D2492"/>
    </row>
    <row r="2493" spans="1:4" x14ac:dyDescent="0.2">
      <c r="A2493"/>
      <c r="B2493"/>
      <c r="C2493"/>
      <c r="D2493"/>
    </row>
    <row r="2494" spans="1:4" x14ac:dyDescent="0.2">
      <c r="A2494"/>
      <c r="B2494"/>
      <c r="C2494"/>
      <c r="D2494"/>
    </row>
    <row r="2495" spans="1:4" x14ac:dyDescent="0.2">
      <c r="A2495"/>
      <c r="B2495"/>
      <c r="C2495"/>
      <c r="D2495"/>
    </row>
    <row r="2496" spans="1:4" x14ac:dyDescent="0.2">
      <c r="A2496"/>
      <c r="B2496"/>
      <c r="C2496"/>
      <c r="D2496"/>
    </row>
    <row r="2497" spans="1:4" x14ac:dyDescent="0.2">
      <c r="A2497"/>
      <c r="B2497"/>
      <c r="C2497"/>
      <c r="D2497"/>
    </row>
    <row r="2498" spans="1:4" x14ac:dyDescent="0.2">
      <c r="A2498"/>
      <c r="B2498"/>
      <c r="C2498"/>
      <c r="D2498"/>
    </row>
    <row r="2499" spans="1:4" x14ac:dyDescent="0.2">
      <c r="A2499"/>
      <c r="B2499"/>
      <c r="C2499"/>
      <c r="D2499"/>
    </row>
    <row r="2500" spans="1:4" x14ac:dyDescent="0.2">
      <c r="A2500"/>
      <c r="B2500"/>
      <c r="C2500"/>
      <c r="D2500"/>
    </row>
    <row r="2501" spans="1:4" x14ac:dyDescent="0.2">
      <c r="A2501"/>
      <c r="B2501"/>
      <c r="C2501"/>
      <c r="D2501"/>
    </row>
    <row r="2502" spans="1:4" x14ac:dyDescent="0.2">
      <c r="A2502"/>
      <c r="B2502"/>
      <c r="C2502"/>
      <c r="D2502"/>
    </row>
    <row r="2503" spans="1:4" x14ac:dyDescent="0.2">
      <c r="A2503"/>
      <c r="B2503"/>
      <c r="C2503"/>
      <c r="D2503"/>
    </row>
    <row r="2504" spans="1:4" x14ac:dyDescent="0.2">
      <c r="A2504"/>
      <c r="B2504"/>
      <c r="C2504"/>
      <c r="D2504"/>
    </row>
    <row r="2505" spans="1:4" x14ac:dyDescent="0.2">
      <c r="A2505"/>
      <c r="B2505"/>
      <c r="C2505"/>
      <c r="D2505"/>
    </row>
    <row r="2506" spans="1:4" x14ac:dyDescent="0.2">
      <c r="A2506"/>
      <c r="B2506"/>
      <c r="C2506"/>
      <c r="D2506"/>
    </row>
    <row r="2507" spans="1:4" x14ac:dyDescent="0.2">
      <c r="A2507"/>
      <c r="B2507"/>
      <c r="C2507"/>
      <c r="D2507"/>
    </row>
    <row r="2508" spans="1:4" x14ac:dyDescent="0.2">
      <c r="A2508"/>
      <c r="B2508"/>
      <c r="C2508"/>
      <c r="D2508"/>
    </row>
    <row r="2509" spans="1:4" x14ac:dyDescent="0.2">
      <c r="A2509"/>
      <c r="B2509"/>
      <c r="C2509"/>
      <c r="D2509"/>
    </row>
    <row r="2510" spans="1:4" x14ac:dyDescent="0.2">
      <c r="A2510"/>
      <c r="B2510"/>
      <c r="C2510"/>
      <c r="D2510"/>
    </row>
    <row r="2511" spans="1:4" x14ac:dyDescent="0.2">
      <c r="A2511"/>
      <c r="B2511"/>
      <c r="C2511"/>
      <c r="D2511"/>
    </row>
    <row r="2512" spans="1:4" x14ac:dyDescent="0.2">
      <c r="A2512"/>
      <c r="B2512"/>
      <c r="C2512"/>
      <c r="D2512"/>
    </row>
    <row r="2513" spans="1:4" x14ac:dyDescent="0.2">
      <c r="A2513"/>
      <c r="B2513"/>
      <c r="C2513"/>
      <c r="D2513"/>
    </row>
    <row r="2514" spans="1:4" x14ac:dyDescent="0.2">
      <c r="A2514"/>
      <c r="B2514"/>
      <c r="C2514"/>
      <c r="D2514"/>
    </row>
    <row r="2515" spans="1:4" x14ac:dyDescent="0.2">
      <c r="A2515"/>
      <c r="B2515"/>
      <c r="C2515"/>
      <c r="D2515"/>
    </row>
    <row r="2516" spans="1:4" x14ac:dyDescent="0.2">
      <c r="A2516"/>
      <c r="B2516"/>
      <c r="C2516"/>
      <c r="D2516"/>
    </row>
    <row r="2517" spans="1:4" x14ac:dyDescent="0.2">
      <c r="A2517"/>
      <c r="B2517"/>
      <c r="C2517"/>
      <c r="D2517"/>
    </row>
    <row r="2518" spans="1:4" x14ac:dyDescent="0.2">
      <c r="A2518"/>
      <c r="B2518"/>
      <c r="C2518"/>
      <c r="D2518"/>
    </row>
    <row r="2519" spans="1:4" x14ac:dyDescent="0.2">
      <c r="A2519"/>
      <c r="B2519"/>
      <c r="C2519"/>
      <c r="D2519"/>
    </row>
    <row r="2520" spans="1:4" x14ac:dyDescent="0.2">
      <c r="A2520"/>
      <c r="B2520"/>
      <c r="C2520"/>
      <c r="D2520"/>
    </row>
    <row r="2521" spans="1:4" x14ac:dyDescent="0.2">
      <c r="A2521"/>
      <c r="B2521"/>
      <c r="C2521"/>
      <c r="D2521"/>
    </row>
    <row r="2522" spans="1:4" x14ac:dyDescent="0.2">
      <c r="A2522"/>
      <c r="B2522"/>
      <c r="C2522"/>
      <c r="D2522"/>
    </row>
    <row r="2523" spans="1:4" x14ac:dyDescent="0.2">
      <c r="A2523"/>
      <c r="B2523"/>
      <c r="C2523"/>
      <c r="D2523"/>
    </row>
    <row r="2524" spans="1:4" x14ac:dyDescent="0.2">
      <c r="A2524"/>
      <c r="B2524"/>
      <c r="C2524"/>
      <c r="D2524"/>
    </row>
    <row r="2525" spans="1:4" x14ac:dyDescent="0.2">
      <c r="A2525"/>
      <c r="B2525"/>
      <c r="C2525"/>
      <c r="D2525"/>
    </row>
    <row r="2526" spans="1:4" x14ac:dyDescent="0.2">
      <c r="A2526"/>
      <c r="B2526"/>
      <c r="C2526"/>
      <c r="D2526"/>
    </row>
    <row r="2527" spans="1:4" x14ac:dyDescent="0.2">
      <c r="A2527"/>
      <c r="B2527"/>
      <c r="C2527"/>
      <c r="D2527"/>
    </row>
    <row r="2528" spans="1:4" x14ac:dyDescent="0.2">
      <c r="A2528"/>
      <c r="B2528"/>
      <c r="C2528"/>
      <c r="D2528"/>
    </row>
    <row r="2529" spans="1:4" x14ac:dyDescent="0.2">
      <c r="A2529"/>
      <c r="B2529"/>
      <c r="C2529"/>
      <c r="D2529"/>
    </row>
    <row r="2530" spans="1:4" x14ac:dyDescent="0.2">
      <c r="A2530"/>
      <c r="B2530"/>
      <c r="C2530"/>
      <c r="D2530"/>
    </row>
    <row r="2531" spans="1:4" x14ac:dyDescent="0.2">
      <c r="A2531"/>
      <c r="B2531"/>
      <c r="C2531"/>
      <c r="D2531"/>
    </row>
    <row r="2532" spans="1:4" x14ac:dyDescent="0.2">
      <c r="A2532"/>
      <c r="B2532"/>
      <c r="C2532"/>
      <c r="D2532"/>
    </row>
    <row r="2533" spans="1:4" x14ac:dyDescent="0.2">
      <c r="A2533"/>
      <c r="B2533"/>
      <c r="C2533"/>
      <c r="D2533"/>
    </row>
    <row r="2534" spans="1:4" x14ac:dyDescent="0.2">
      <c r="A2534"/>
      <c r="B2534"/>
      <c r="C2534"/>
      <c r="D2534"/>
    </row>
    <row r="2535" spans="1:4" x14ac:dyDescent="0.2">
      <c r="A2535"/>
      <c r="B2535"/>
      <c r="C2535"/>
      <c r="D2535"/>
    </row>
    <row r="2536" spans="1:4" x14ac:dyDescent="0.2">
      <c r="A2536"/>
      <c r="B2536"/>
      <c r="C2536"/>
      <c r="D2536"/>
    </row>
    <row r="2537" spans="1:4" x14ac:dyDescent="0.2">
      <c r="A2537"/>
      <c r="B2537"/>
      <c r="C2537"/>
      <c r="D2537"/>
    </row>
    <row r="2538" spans="1:4" x14ac:dyDescent="0.2">
      <c r="A2538"/>
      <c r="B2538"/>
      <c r="C2538"/>
      <c r="D2538"/>
    </row>
    <row r="2539" spans="1:4" x14ac:dyDescent="0.2">
      <c r="A2539"/>
      <c r="B2539"/>
      <c r="C2539"/>
      <c r="D2539"/>
    </row>
    <row r="2540" spans="1:4" x14ac:dyDescent="0.2">
      <c r="A2540"/>
      <c r="B2540"/>
      <c r="C2540"/>
      <c r="D2540"/>
    </row>
    <row r="2541" spans="1:4" x14ac:dyDescent="0.2">
      <c r="A2541"/>
      <c r="B2541"/>
      <c r="C2541"/>
      <c r="D2541"/>
    </row>
    <row r="2542" spans="1:4" x14ac:dyDescent="0.2">
      <c r="A2542"/>
      <c r="B2542"/>
      <c r="C2542"/>
      <c r="D2542"/>
    </row>
    <row r="2543" spans="1:4" x14ac:dyDescent="0.2">
      <c r="A2543"/>
      <c r="B2543"/>
      <c r="C2543"/>
      <c r="D2543"/>
    </row>
    <row r="2544" spans="1:4" x14ac:dyDescent="0.2">
      <c r="A2544"/>
      <c r="B2544"/>
      <c r="C2544"/>
      <c r="D2544"/>
    </row>
    <row r="2545" spans="1:4" x14ac:dyDescent="0.2">
      <c r="A2545"/>
      <c r="B2545"/>
      <c r="C2545"/>
      <c r="D2545"/>
    </row>
    <row r="2546" spans="1:4" x14ac:dyDescent="0.2">
      <c r="A2546"/>
      <c r="B2546"/>
      <c r="C2546"/>
      <c r="D2546"/>
    </row>
    <row r="2547" spans="1:4" x14ac:dyDescent="0.2">
      <c r="A2547"/>
      <c r="B2547"/>
      <c r="C2547"/>
      <c r="D2547"/>
    </row>
    <row r="2548" spans="1:4" x14ac:dyDescent="0.2">
      <c r="A2548"/>
      <c r="B2548"/>
      <c r="C2548"/>
      <c r="D2548"/>
    </row>
    <row r="2549" spans="1:4" x14ac:dyDescent="0.2">
      <c r="A2549"/>
      <c r="B2549"/>
      <c r="C2549"/>
      <c r="D2549"/>
    </row>
    <row r="2550" spans="1:4" x14ac:dyDescent="0.2">
      <c r="A2550"/>
      <c r="B2550"/>
      <c r="C2550"/>
      <c r="D2550"/>
    </row>
    <row r="2551" spans="1:4" x14ac:dyDescent="0.2">
      <c r="A2551"/>
      <c r="B2551"/>
      <c r="C2551"/>
      <c r="D2551"/>
    </row>
    <row r="2552" spans="1:4" x14ac:dyDescent="0.2">
      <c r="A2552"/>
      <c r="B2552"/>
      <c r="C2552"/>
      <c r="D2552"/>
    </row>
    <row r="2553" spans="1:4" x14ac:dyDescent="0.2">
      <c r="A2553"/>
      <c r="B2553"/>
      <c r="C2553"/>
      <c r="D2553"/>
    </row>
    <row r="2554" spans="1:4" x14ac:dyDescent="0.2">
      <c r="A2554"/>
      <c r="B2554"/>
      <c r="C2554"/>
      <c r="D2554"/>
    </row>
    <row r="2555" spans="1:4" x14ac:dyDescent="0.2">
      <c r="A2555"/>
      <c r="B2555"/>
      <c r="C2555"/>
      <c r="D2555"/>
    </row>
    <row r="2556" spans="1:4" x14ac:dyDescent="0.2">
      <c r="A2556"/>
      <c r="B2556"/>
      <c r="C2556"/>
      <c r="D2556"/>
    </row>
    <row r="2557" spans="1:4" x14ac:dyDescent="0.2">
      <c r="A2557"/>
      <c r="B2557"/>
      <c r="C2557"/>
      <c r="D2557"/>
    </row>
    <row r="2558" spans="1:4" x14ac:dyDescent="0.2">
      <c r="A2558"/>
      <c r="B2558"/>
      <c r="C2558"/>
      <c r="D2558"/>
    </row>
    <row r="2559" spans="1:4" x14ac:dyDescent="0.2">
      <c r="A2559"/>
      <c r="B2559"/>
      <c r="C2559"/>
      <c r="D2559"/>
    </row>
    <row r="2560" spans="1:4" x14ac:dyDescent="0.2">
      <c r="A2560"/>
      <c r="B2560"/>
      <c r="C2560"/>
      <c r="D2560"/>
    </row>
    <row r="2561" spans="1:4" x14ac:dyDescent="0.2">
      <c r="A2561"/>
      <c r="B2561"/>
      <c r="C2561"/>
      <c r="D2561"/>
    </row>
    <row r="2562" spans="1:4" x14ac:dyDescent="0.2">
      <c r="A2562"/>
      <c r="B2562"/>
      <c r="C2562"/>
      <c r="D2562"/>
    </row>
    <row r="2563" spans="1:4" x14ac:dyDescent="0.2">
      <c r="A2563"/>
      <c r="B2563"/>
      <c r="C2563"/>
      <c r="D2563"/>
    </row>
    <row r="2564" spans="1:4" x14ac:dyDescent="0.2">
      <c r="A2564"/>
      <c r="B2564"/>
      <c r="C2564"/>
      <c r="D2564"/>
    </row>
    <row r="2565" spans="1:4" x14ac:dyDescent="0.2">
      <c r="A2565"/>
      <c r="B2565"/>
      <c r="C2565"/>
      <c r="D2565"/>
    </row>
    <row r="2566" spans="1:4" x14ac:dyDescent="0.2">
      <c r="A2566"/>
      <c r="B2566"/>
      <c r="C2566"/>
      <c r="D2566"/>
    </row>
    <row r="2567" spans="1:4" x14ac:dyDescent="0.2">
      <c r="A2567"/>
      <c r="B2567"/>
      <c r="C2567"/>
      <c r="D2567"/>
    </row>
    <row r="2568" spans="1:4" x14ac:dyDescent="0.2">
      <c r="A2568"/>
      <c r="B2568"/>
      <c r="C2568"/>
      <c r="D2568"/>
    </row>
    <row r="2569" spans="1:4" x14ac:dyDescent="0.2">
      <c r="A2569"/>
      <c r="B2569"/>
      <c r="C2569"/>
      <c r="D2569"/>
    </row>
    <row r="2570" spans="1:4" x14ac:dyDescent="0.2">
      <c r="A2570"/>
      <c r="B2570"/>
      <c r="C2570"/>
      <c r="D2570"/>
    </row>
    <row r="2571" spans="1:4" x14ac:dyDescent="0.2">
      <c r="A2571"/>
      <c r="B2571"/>
      <c r="C2571"/>
      <c r="D2571"/>
    </row>
    <row r="2572" spans="1:4" x14ac:dyDescent="0.2">
      <c r="A2572"/>
      <c r="B2572"/>
      <c r="C2572"/>
      <c r="D2572"/>
    </row>
    <row r="2573" spans="1:4" x14ac:dyDescent="0.2">
      <c r="A2573"/>
      <c r="B2573"/>
      <c r="C2573"/>
      <c r="D2573"/>
    </row>
    <row r="2574" spans="1:4" x14ac:dyDescent="0.2">
      <c r="A2574"/>
      <c r="B2574"/>
      <c r="C2574"/>
      <c r="D2574"/>
    </row>
    <row r="2575" spans="1:4" x14ac:dyDescent="0.2">
      <c r="A2575"/>
      <c r="B2575"/>
      <c r="C2575"/>
      <c r="D2575"/>
    </row>
    <row r="2576" spans="1:4" x14ac:dyDescent="0.2">
      <c r="A2576"/>
      <c r="B2576"/>
      <c r="C2576"/>
      <c r="D2576"/>
    </row>
    <row r="2577" spans="1:4" x14ac:dyDescent="0.2">
      <c r="A2577"/>
      <c r="B2577"/>
      <c r="C2577"/>
      <c r="D2577"/>
    </row>
    <row r="2578" spans="1:4" x14ac:dyDescent="0.2">
      <c r="A2578"/>
      <c r="B2578"/>
      <c r="C2578"/>
      <c r="D2578"/>
    </row>
    <row r="2579" spans="1:4" x14ac:dyDescent="0.2">
      <c r="A2579"/>
      <c r="B2579"/>
      <c r="C2579"/>
      <c r="D2579"/>
    </row>
    <row r="2580" spans="1:4" x14ac:dyDescent="0.2">
      <c r="A2580"/>
      <c r="B2580"/>
      <c r="C2580"/>
      <c r="D2580"/>
    </row>
    <row r="2581" spans="1:4" x14ac:dyDescent="0.2">
      <c r="A2581"/>
      <c r="B2581"/>
      <c r="C2581"/>
      <c r="D2581"/>
    </row>
    <row r="2582" spans="1:4" x14ac:dyDescent="0.2">
      <c r="A2582"/>
      <c r="B2582"/>
      <c r="C2582"/>
      <c r="D2582"/>
    </row>
    <row r="2583" spans="1:4" x14ac:dyDescent="0.2">
      <c r="A2583"/>
      <c r="B2583"/>
      <c r="C2583"/>
      <c r="D2583"/>
    </row>
    <row r="2584" spans="1:4" x14ac:dyDescent="0.2">
      <c r="A2584"/>
      <c r="B2584"/>
      <c r="C2584"/>
      <c r="D2584"/>
    </row>
    <row r="2585" spans="1:4" x14ac:dyDescent="0.2">
      <c r="A2585"/>
      <c r="B2585"/>
      <c r="C2585"/>
      <c r="D2585"/>
    </row>
    <row r="2586" spans="1:4" x14ac:dyDescent="0.2">
      <c r="A2586"/>
      <c r="B2586"/>
      <c r="C2586"/>
      <c r="D2586"/>
    </row>
    <row r="2587" spans="1:4" x14ac:dyDescent="0.2">
      <c r="A2587"/>
      <c r="B2587"/>
      <c r="C2587"/>
      <c r="D2587"/>
    </row>
    <row r="2588" spans="1:4" x14ac:dyDescent="0.2">
      <c r="A2588"/>
      <c r="B2588"/>
      <c r="C2588"/>
      <c r="D2588"/>
    </row>
    <row r="2589" spans="1:4" x14ac:dyDescent="0.2">
      <c r="A2589"/>
      <c r="B2589"/>
      <c r="C2589"/>
      <c r="D2589"/>
    </row>
    <row r="2590" spans="1:4" x14ac:dyDescent="0.2">
      <c r="A2590"/>
      <c r="B2590"/>
      <c r="C2590"/>
      <c r="D2590"/>
    </row>
    <row r="2591" spans="1:4" x14ac:dyDescent="0.2">
      <c r="A2591"/>
      <c r="B2591"/>
      <c r="C2591"/>
      <c r="D2591"/>
    </row>
    <row r="2592" spans="1:4" x14ac:dyDescent="0.2">
      <c r="A2592"/>
      <c r="B2592"/>
      <c r="C2592"/>
      <c r="D2592"/>
    </row>
    <row r="2593" spans="1:4" x14ac:dyDescent="0.2">
      <c r="A2593"/>
      <c r="B2593"/>
      <c r="C2593"/>
      <c r="D2593"/>
    </row>
    <row r="2594" spans="1:4" x14ac:dyDescent="0.2">
      <c r="A2594"/>
      <c r="B2594"/>
      <c r="C2594"/>
      <c r="D2594"/>
    </row>
    <row r="2595" spans="1:4" x14ac:dyDescent="0.2">
      <c r="A2595"/>
      <c r="B2595"/>
      <c r="C2595"/>
      <c r="D2595"/>
    </row>
    <row r="2596" spans="1:4" x14ac:dyDescent="0.2">
      <c r="A2596"/>
      <c r="B2596"/>
      <c r="C2596"/>
      <c r="D2596"/>
    </row>
    <row r="2597" spans="1:4" x14ac:dyDescent="0.2">
      <c r="A2597"/>
      <c r="B2597"/>
      <c r="C2597"/>
      <c r="D2597"/>
    </row>
    <row r="2598" spans="1:4" x14ac:dyDescent="0.2">
      <c r="A2598"/>
      <c r="B2598"/>
      <c r="C2598"/>
      <c r="D2598"/>
    </row>
    <row r="2599" spans="1:4" x14ac:dyDescent="0.2">
      <c r="A2599"/>
      <c r="B2599"/>
      <c r="C2599"/>
      <c r="D2599"/>
    </row>
    <row r="2600" spans="1:4" x14ac:dyDescent="0.2">
      <c r="A2600"/>
      <c r="B2600"/>
      <c r="C2600"/>
      <c r="D2600"/>
    </row>
    <row r="2601" spans="1:4" x14ac:dyDescent="0.2">
      <c r="A2601"/>
      <c r="B2601"/>
      <c r="C2601"/>
      <c r="D2601"/>
    </row>
    <row r="2602" spans="1:4" x14ac:dyDescent="0.2">
      <c r="A2602"/>
      <c r="B2602"/>
      <c r="C2602"/>
      <c r="D2602"/>
    </row>
    <row r="2603" spans="1:4" x14ac:dyDescent="0.2">
      <c r="A2603"/>
      <c r="B2603"/>
      <c r="C2603"/>
      <c r="D2603"/>
    </row>
    <row r="2604" spans="1:4" x14ac:dyDescent="0.2">
      <c r="A2604"/>
      <c r="B2604"/>
      <c r="C2604"/>
      <c r="D2604"/>
    </row>
    <row r="2605" spans="1:4" x14ac:dyDescent="0.2">
      <c r="A2605"/>
      <c r="B2605"/>
      <c r="C2605"/>
      <c r="D2605"/>
    </row>
    <row r="2606" spans="1:4" x14ac:dyDescent="0.2">
      <c r="A2606"/>
      <c r="B2606"/>
      <c r="C2606"/>
      <c r="D2606"/>
    </row>
    <row r="2607" spans="1:4" x14ac:dyDescent="0.2">
      <c r="A2607"/>
      <c r="B2607"/>
      <c r="C2607"/>
      <c r="D2607"/>
    </row>
    <row r="2608" spans="1:4" x14ac:dyDescent="0.2">
      <c r="A2608"/>
      <c r="B2608"/>
      <c r="C2608"/>
      <c r="D2608"/>
    </row>
    <row r="2609" spans="1:4" x14ac:dyDescent="0.2">
      <c r="A2609"/>
      <c r="B2609"/>
      <c r="C2609"/>
      <c r="D2609"/>
    </row>
    <row r="2610" spans="1:4" x14ac:dyDescent="0.2">
      <c r="A2610"/>
      <c r="B2610"/>
      <c r="C2610"/>
      <c r="D2610"/>
    </row>
    <row r="2611" spans="1:4" x14ac:dyDescent="0.2">
      <c r="A2611"/>
      <c r="B2611"/>
      <c r="C2611"/>
      <c r="D2611"/>
    </row>
    <row r="2612" spans="1:4" x14ac:dyDescent="0.2">
      <c r="A2612"/>
      <c r="B2612"/>
      <c r="C2612"/>
      <c r="D2612"/>
    </row>
    <row r="2613" spans="1:4" x14ac:dyDescent="0.2">
      <c r="A2613"/>
      <c r="B2613"/>
      <c r="C2613"/>
      <c r="D2613"/>
    </row>
    <row r="2614" spans="1:4" x14ac:dyDescent="0.2">
      <c r="A2614"/>
      <c r="B2614"/>
      <c r="C2614"/>
      <c r="D2614"/>
    </row>
    <row r="2615" spans="1:4" x14ac:dyDescent="0.2">
      <c r="A2615"/>
      <c r="B2615"/>
      <c r="C2615"/>
      <c r="D2615"/>
    </row>
    <row r="2616" spans="1:4" x14ac:dyDescent="0.2">
      <c r="A2616"/>
      <c r="B2616"/>
      <c r="C2616"/>
      <c r="D2616"/>
    </row>
    <row r="2617" spans="1:4" x14ac:dyDescent="0.2">
      <c r="A2617"/>
      <c r="B2617"/>
      <c r="C2617"/>
      <c r="D2617"/>
    </row>
    <row r="2618" spans="1:4" x14ac:dyDescent="0.2">
      <c r="A2618"/>
      <c r="B2618"/>
      <c r="C2618"/>
      <c r="D2618"/>
    </row>
    <row r="2619" spans="1:4" x14ac:dyDescent="0.2">
      <c r="A2619"/>
      <c r="B2619"/>
      <c r="C2619"/>
      <c r="D2619"/>
    </row>
    <row r="2620" spans="1:4" x14ac:dyDescent="0.2">
      <c r="A2620"/>
      <c r="B2620"/>
      <c r="C2620"/>
      <c r="D2620"/>
    </row>
    <row r="2621" spans="1:4" x14ac:dyDescent="0.2">
      <c r="A2621"/>
      <c r="B2621"/>
      <c r="C2621"/>
      <c r="D2621"/>
    </row>
    <row r="2622" spans="1:4" x14ac:dyDescent="0.2">
      <c r="A2622"/>
      <c r="B2622"/>
      <c r="C2622"/>
      <c r="D2622"/>
    </row>
    <row r="2623" spans="1:4" x14ac:dyDescent="0.2">
      <c r="A2623"/>
      <c r="B2623"/>
      <c r="C2623"/>
      <c r="D2623"/>
    </row>
    <row r="2624" spans="1:4" x14ac:dyDescent="0.2">
      <c r="A2624"/>
      <c r="B2624"/>
      <c r="C2624"/>
      <c r="D2624"/>
    </row>
    <row r="2625" spans="1:4" x14ac:dyDescent="0.2">
      <c r="A2625"/>
      <c r="B2625"/>
      <c r="C2625"/>
      <c r="D2625"/>
    </row>
    <row r="2626" spans="1:4" x14ac:dyDescent="0.2">
      <c r="A2626"/>
      <c r="B2626"/>
      <c r="C2626"/>
      <c r="D2626"/>
    </row>
    <row r="2627" spans="1:4" x14ac:dyDescent="0.2">
      <c r="A2627"/>
      <c r="B2627"/>
      <c r="C2627"/>
      <c r="D2627"/>
    </row>
    <row r="2628" spans="1:4" x14ac:dyDescent="0.2">
      <c r="A2628"/>
      <c r="B2628"/>
      <c r="C2628"/>
      <c r="D2628"/>
    </row>
    <row r="2629" spans="1:4" x14ac:dyDescent="0.2">
      <c r="A2629"/>
      <c r="B2629"/>
      <c r="C2629"/>
      <c r="D2629"/>
    </row>
    <row r="2630" spans="1:4" x14ac:dyDescent="0.2">
      <c r="A2630"/>
      <c r="B2630"/>
      <c r="C2630"/>
      <c r="D2630"/>
    </row>
    <row r="2631" spans="1:4" x14ac:dyDescent="0.2">
      <c r="A2631"/>
      <c r="B2631"/>
      <c r="C2631"/>
      <c r="D2631"/>
    </row>
    <row r="2632" spans="1:4" x14ac:dyDescent="0.2">
      <c r="A2632"/>
      <c r="B2632"/>
      <c r="C2632"/>
      <c r="D2632"/>
    </row>
    <row r="2633" spans="1:4" x14ac:dyDescent="0.2">
      <c r="A2633"/>
      <c r="B2633"/>
      <c r="C2633"/>
      <c r="D2633"/>
    </row>
    <row r="2634" spans="1:4" x14ac:dyDescent="0.2">
      <c r="A2634"/>
      <c r="B2634"/>
      <c r="C2634"/>
      <c r="D2634"/>
    </row>
    <row r="2635" spans="1:4" x14ac:dyDescent="0.2">
      <c r="A2635"/>
      <c r="B2635"/>
      <c r="C2635"/>
      <c r="D2635"/>
    </row>
    <row r="2636" spans="1:4" x14ac:dyDescent="0.2">
      <c r="A2636"/>
      <c r="B2636"/>
      <c r="C2636"/>
      <c r="D2636"/>
    </row>
    <row r="2637" spans="1:4" x14ac:dyDescent="0.2">
      <c r="A2637"/>
      <c r="B2637"/>
      <c r="C2637"/>
      <c r="D2637"/>
    </row>
    <row r="2638" spans="1:4" x14ac:dyDescent="0.2">
      <c r="A2638"/>
      <c r="B2638"/>
      <c r="C2638"/>
      <c r="D2638"/>
    </row>
    <row r="2639" spans="1:4" x14ac:dyDescent="0.2">
      <c r="A2639"/>
      <c r="B2639"/>
      <c r="C2639"/>
      <c r="D2639"/>
    </row>
    <row r="2640" spans="1:4" x14ac:dyDescent="0.2">
      <c r="A2640"/>
      <c r="B2640"/>
      <c r="C2640"/>
      <c r="D2640"/>
    </row>
    <row r="2641" spans="1:4" x14ac:dyDescent="0.2">
      <c r="A2641"/>
      <c r="B2641"/>
      <c r="C2641"/>
      <c r="D2641"/>
    </row>
    <row r="2642" spans="1:4" x14ac:dyDescent="0.2">
      <c r="A2642"/>
      <c r="B2642"/>
      <c r="C2642"/>
      <c r="D2642"/>
    </row>
    <row r="2643" spans="1:4" x14ac:dyDescent="0.2">
      <c r="A2643"/>
      <c r="B2643"/>
      <c r="C2643"/>
      <c r="D2643"/>
    </row>
    <row r="2644" spans="1:4" x14ac:dyDescent="0.2">
      <c r="A2644"/>
      <c r="B2644"/>
      <c r="C2644"/>
      <c r="D2644"/>
    </row>
    <row r="2645" spans="1:4" x14ac:dyDescent="0.2">
      <c r="A2645"/>
      <c r="B2645"/>
      <c r="C2645"/>
      <c r="D2645"/>
    </row>
    <row r="2646" spans="1:4" x14ac:dyDescent="0.2">
      <c r="A2646"/>
      <c r="B2646"/>
      <c r="C2646"/>
      <c r="D2646"/>
    </row>
    <row r="2647" spans="1:4" x14ac:dyDescent="0.2">
      <c r="A2647"/>
      <c r="B2647"/>
      <c r="C2647"/>
      <c r="D2647"/>
    </row>
    <row r="2648" spans="1:4" x14ac:dyDescent="0.2">
      <c r="A2648"/>
      <c r="B2648"/>
      <c r="C2648"/>
      <c r="D2648"/>
    </row>
    <row r="2649" spans="1:4" x14ac:dyDescent="0.2">
      <c r="A2649"/>
      <c r="B2649"/>
      <c r="C2649"/>
      <c r="D2649"/>
    </row>
    <row r="2650" spans="1:4" x14ac:dyDescent="0.2">
      <c r="A2650"/>
      <c r="B2650"/>
      <c r="C2650"/>
      <c r="D2650"/>
    </row>
    <row r="2651" spans="1:4" x14ac:dyDescent="0.2">
      <c r="A2651"/>
      <c r="B2651"/>
      <c r="C2651"/>
      <c r="D2651"/>
    </row>
    <row r="2652" spans="1:4" x14ac:dyDescent="0.2">
      <c r="A2652"/>
      <c r="B2652"/>
      <c r="C2652"/>
      <c r="D2652"/>
    </row>
    <row r="2653" spans="1:4" x14ac:dyDescent="0.2">
      <c r="A2653"/>
      <c r="B2653"/>
      <c r="C2653"/>
      <c r="D2653"/>
    </row>
    <row r="2654" spans="1:4" x14ac:dyDescent="0.2">
      <c r="A2654"/>
      <c r="B2654"/>
      <c r="C2654"/>
      <c r="D2654"/>
    </row>
    <row r="2655" spans="1:4" x14ac:dyDescent="0.2">
      <c r="A2655"/>
      <c r="B2655"/>
      <c r="C2655"/>
      <c r="D2655"/>
    </row>
    <row r="2656" spans="1:4" x14ac:dyDescent="0.2">
      <c r="A2656"/>
      <c r="B2656"/>
      <c r="C2656"/>
      <c r="D2656"/>
    </row>
    <row r="2657" spans="1:4" x14ac:dyDescent="0.2">
      <c r="A2657"/>
      <c r="B2657"/>
      <c r="C2657"/>
      <c r="D2657"/>
    </row>
    <row r="2658" spans="1:4" x14ac:dyDescent="0.2">
      <c r="A2658"/>
      <c r="B2658"/>
      <c r="C2658"/>
      <c r="D2658"/>
    </row>
    <row r="2659" spans="1:4" x14ac:dyDescent="0.2">
      <c r="A2659"/>
      <c r="B2659"/>
      <c r="C2659"/>
      <c r="D2659"/>
    </row>
    <row r="2660" spans="1:4" x14ac:dyDescent="0.2">
      <c r="A2660"/>
      <c r="B2660"/>
      <c r="C2660"/>
      <c r="D2660"/>
    </row>
    <row r="2661" spans="1:4" x14ac:dyDescent="0.2">
      <c r="A2661"/>
      <c r="B2661"/>
      <c r="C2661"/>
      <c r="D2661"/>
    </row>
    <row r="2662" spans="1:4" x14ac:dyDescent="0.2">
      <c r="A2662"/>
      <c r="B2662"/>
      <c r="C2662"/>
      <c r="D2662"/>
    </row>
    <row r="2663" spans="1:4" x14ac:dyDescent="0.2">
      <c r="A2663"/>
      <c r="B2663"/>
      <c r="C2663"/>
      <c r="D2663"/>
    </row>
    <row r="2664" spans="1:4" x14ac:dyDescent="0.2">
      <c r="A2664"/>
      <c r="B2664"/>
      <c r="C2664"/>
      <c r="D2664"/>
    </row>
    <row r="2665" spans="1:4" x14ac:dyDescent="0.2">
      <c r="A2665"/>
      <c r="B2665"/>
      <c r="C2665"/>
      <c r="D2665"/>
    </row>
    <row r="2666" spans="1:4" x14ac:dyDescent="0.2">
      <c r="A2666"/>
      <c r="B2666"/>
      <c r="C2666"/>
      <c r="D2666"/>
    </row>
    <row r="2667" spans="1:4" x14ac:dyDescent="0.2">
      <c r="A2667"/>
      <c r="B2667"/>
      <c r="C2667"/>
      <c r="D2667"/>
    </row>
    <row r="2668" spans="1:4" x14ac:dyDescent="0.2">
      <c r="A2668"/>
      <c r="B2668"/>
      <c r="C2668"/>
      <c r="D2668"/>
    </row>
    <row r="2669" spans="1:4" x14ac:dyDescent="0.2">
      <c r="A2669"/>
      <c r="B2669"/>
      <c r="C2669"/>
      <c r="D2669"/>
    </row>
    <row r="2670" spans="1:4" x14ac:dyDescent="0.2">
      <c r="A2670"/>
      <c r="B2670"/>
      <c r="C2670"/>
      <c r="D2670"/>
    </row>
    <row r="2671" spans="1:4" x14ac:dyDescent="0.2">
      <c r="A2671"/>
      <c r="B2671"/>
      <c r="C2671"/>
      <c r="D2671"/>
    </row>
    <row r="2672" spans="1:4" x14ac:dyDescent="0.2">
      <c r="A2672"/>
      <c r="B2672"/>
      <c r="C2672"/>
      <c r="D2672"/>
    </row>
    <row r="2673" spans="1:4" x14ac:dyDescent="0.2">
      <c r="A2673"/>
      <c r="B2673"/>
      <c r="C2673"/>
      <c r="D2673"/>
    </row>
    <row r="2674" spans="1:4" x14ac:dyDescent="0.2">
      <c r="A2674"/>
      <c r="B2674"/>
      <c r="C2674"/>
      <c r="D2674"/>
    </row>
    <row r="2675" spans="1:4" x14ac:dyDescent="0.2">
      <c r="A2675"/>
      <c r="B2675"/>
      <c r="C2675"/>
      <c r="D2675"/>
    </row>
    <row r="2676" spans="1:4" x14ac:dyDescent="0.2">
      <c r="A2676"/>
      <c r="B2676"/>
      <c r="C2676"/>
      <c r="D2676"/>
    </row>
    <row r="2677" spans="1:4" x14ac:dyDescent="0.2">
      <c r="A2677"/>
      <c r="B2677"/>
      <c r="C2677"/>
      <c r="D2677"/>
    </row>
    <row r="2678" spans="1:4" x14ac:dyDescent="0.2">
      <c r="A2678"/>
      <c r="B2678"/>
      <c r="C2678"/>
      <c r="D2678"/>
    </row>
    <row r="2679" spans="1:4" x14ac:dyDescent="0.2">
      <c r="A2679"/>
      <c r="B2679"/>
      <c r="C2679"/>
      <c r="D2679"/>
    </row>
    <row r="2680" spans="1:4" x14ac:dyDescent="0.2">
      <c r="A2680"/>
      <c r="B2680"/>
      <c r="C2680"/>
      <c r="D2680"/>
    </row>
    <row r="2681" spans="1:4" x14ac:dyDescent="0.2">
      <c r="A2681"/>
      <c r="B2681"/>
      <c r="C2681"/>
      <c r="D2681"/>
    </row>
    <row r="2682" spans="1:4" x14ac:dyDescent="0.2">
      <c r="A2682"/>
      <c r="B2682"/>
      <c r="C2682"/>
      <c r="D2682"/>
    </row>
    <row r="2683" spans="1:4" x14ac:dyDescent="0.2">
      <c r="A2683"/>
      <c r="B2683"/>
      <c r="C2683"/>
      <c r="D2683"/>
    </row>
    <row r="2684" spans="1:4" x14ac:dyDescent="0.2">
      <c r="A2684"/>
      <c r="B2684"/>
      <c r="C2684"/>
      <c r="D2684"/>
    </row>
    <row r="2685" spans="1:4" x14ac:dyDescent="0.2">
      <c r="A2685"/>
      <c r="B2685"/>
      <c r="C2685"/>
      <c r="D2685"/>
    </row>
    <row r="2686" spans="1:4" x14ac:dyDescent="0.2">
      <c r="A2686"/>
      <c r="B2686"/>
      <c r="C2686"/>
      <c r="D2686"/>
    </row>
    <row r="2687" spans="1:4" x14ac:dyDescent="0.2">
      <c r="A2687"/>
      <c r="B2687"/>
      <c r="C2687"/>
      <c r="D2687"/>
    </row>
    <row r="2688" spans="1:4" x14ac:dyDescent="0.2">
      <c r="A2688"/>
      <c r="B2688"/>
      <c r="C2688"/>
      <c r="D2688"/>
    </row>
    <row r="2689" spans="1:4" x14ac:dyDescent="0.2">
      <c r="A2689"/>
      <c r="B2689"/>
      <c r="C2689"/>
      <c r="D2689"/>
    </row>
    <row r="2690" spans="1:4" x14ac:dyDescent="0.2">
      <c r="A2690"/>
      <c r="B2690"/>
      <c r="C2690"/>
      <c r="D2690"/>
    </row>
    <row r="2691" spans="1:4" x14ac:dyDescent="0.2">
      <c r="A2691"/>
      <c r="B2691"/>
      <c r="C2691"/>
      <c r="D2691"/>
    </row>
    <row r="2692" spans="1:4" x14ac:dyDescent="0.2">
      <c r="A2692"/>
      <c r="B2692"/>
      <c r="C2692"/>
      <c r="D2692"/>
    </row>
    <row r="2693" spans="1:4" x14ac:dyDescent="0.2">
      <c r="A2693"/>
      <c r="B2693"/>
      <c r="C2693"/>
      <c r="D2693"/>
    </row>
    <row r="2694" spans="1:4" x14ac:dyDescent="0.2">
      <c r="A2694"/>
      <c r="B2694"/>
      <c r="C2694"/>
      <c r="D2694"/>
    </row>
    <row r="2695" spans="1:4" x14ac:dyDescent="0.2">
      <c r="A2695"/>
      <c r="B2695"/>
      <c r="C2695"/>
      <c r="D2695"/>
    </row>
    <row r="2696" spans="1:4" x14ac:dyDescent="0.2">
      <c r="A2696"/>
      <c r="B2696"/>
      <c r="C2696"/>
      <c r="D2696"/>
    </row>
    <row r="2697" spans="1:4" x14ac:dyDescent="0.2">
      <c r="A2697"/>
      <c r="B2697"/>
      <c r="C2697"/>
      <c r="D2697"/>
    </row>
    <row r="2698" spans="1:4" x14ac:dyDescent="0.2">
      <c r="A2698"/>
      <c r="B2698"/>
      <c r="C2698"/>
      <c r="D2698"/>
    </row>
    <row r="2699" spans="1:4" x14ac:dyDescent="0.2">
      <c r="A2699"/>
      <c r="B2699"/>
      <c r="C2699"/>
      <c r="D2699"/>
    </row>
    <row r="2700" spans="1:4" x14ac:dyDescent="0.2">
      <c r="A2700"/>
      <c r="B2700"/>
      <c r="C2700"/>
      <c r="D2700"/>
    </row>
    <row r="2701" spans="1:4" x14ac:dyDescent="0.2">
      <c r="A2701"/>
      <c r="B2701"/>
      <c r="C2701"/>
      <c r="D2701"/>
    </row>
    <row r="2702" spans="1:4" x14ac:dyDescent="0.2">
      <c r="A2702"/>
      <c r="B2702"/>
      <c r="C2702"/>
      <c r="D2702"/>
    </row>
    <row r="2703" spans="1:4" x14ac:dyDescent="0.2">
      <c r="A2703"/>
      <c r="B2703"/>
      <c r="C2703"/>
      <c r="D2703"/>
    </row>
    <row r="2704" spans="1:4" x14ac:dyDescent="0.2">
      <c r="A2704"/>
      <c r="B2704"/>
      <c r="C2704"/>
      <c r="D2704"/>
    </row>
    <row r="2705" spans="1:4" x14ac:dyDescent="0.2">
      <c r="A2705"/>
      <c r="B2705"/>
      <c r="C2705"/>
      <c r="D2705"/>
    </row>
    <row r="2706" spans="1:4" x14ac:dyDescent="0.2">
      <c r="A2706"/>
      <c r="B2706"/>
      <c r="C2706"/>
      <c r="D2706"/>
    </row>
    <row r="2707" spans="1:4" x14ac:dyDescent="0.2">
      <c r="A2707"/>
      <c r="B2707"/>
      <c r="C2707"/>
      <c r="D2707"/>
    </row>
    <row r="2708" spans="1:4" x14ac:dyDescent="0.2">
      <c r="A2708"/>
      <c r="B2708"/>
      <c r="C2708"/>
      <c r="D2708"/>
    </row>
    <row r="2709" spans="1:4" x14ac:dyDescent="0.2">
      <c r="A2709"/>
      <c r="B2709"/>
      <c r="C2709"/>
      <c r="D2709"/>
    </row>
    <row r="2710" spans="1:4" x14ac:dyDescent="0.2">
      <c r="A2710"/>
      <c r="B2710"/>
      <c r="C2710"/>
      <c r="D2710"/>
    </row>
    <row r="2711" spans="1:4" x14ac:dyDescent="0.2">
      <c r="A2711"/>
      <c r="B2711"/>
      <c r="C2711"/>
      <c r="D2711"/>
    </row>
    <row r="2712" spans="1:4" x14ac:dyDescent="0.2">
      <c r="A2712"/>
      <c r="B2712"/>
      <c r="C2712"/>
      <c r="D2712"/>
    </row>
    <row r="2713" spans="1:4" x14ac:dyDescent="0.2">
      <c r="A2713"/>
      <c r="B2713"/>
      <c r="C2713"/>
      <c r="D2713"/>
    </row>
    <row r="2714" spans="1:4" x14ac:dyDescent="0.2">
      <c r="A2714"/>
      <c r="B2714"/>
      <c r="C2714"/>
      <c r="D2714"/>
    </row>
    <row r="2715" spans="1:4" x14ac:dyDescent="0.2">
      <c r="A2715"/>
      <c r="B2715"/>
      <c r="C2715"/>
      <c r="D2715"/>
    </row>
    <row r="2716" spans="1:4" x14ac:dyDescent="0.2">
      <c r="A2716"/>
      <c r="B2716"/>
      <c r="C2716"/>
      <c r="D2716"/>
    </row>
    <row r="2717" spans="1:4" x14ac:dyDescent="0.2">
      <c r="A2717"/>
      <c r="B2717"/>
      <c r="C2717"/>
      <c r="D2717"/>
    </row>
    <row r="2718" spans="1:4" x14ac:dyDescent="0.2">
      <c r="A2718"/>
      <c r="B2718"/>
      <c r="C2718"/>
      <c r="D2718"/>
    </row>
    <row r="2719" spans="1:4" x14ac:dyDescent="0.2">
      <c r="A2719"/>
      <c r="B2719"/>
      <c r="C2719"/>
      <c r="D2719"/>
    </row>
    <row r="2720" spans="1:4" x14ac:dyDescent="0.2">
      <c r="A2720"/>
      <c r="B2720"/>
      <c r="C2720"/>
      <c r="D2720"/>
    </row>
    <row r="2721" spans="1:4" x14ac:dyDescent="0.2">
      <c r="A2721"/>
      <c r="B2721"/>
      <c r="C2721"/>
      <c r="D2721"/>
    </row>
    <row r="2722" spans="1:4" x14ac:dyDescent="0.2">
      <c r="A2722"/>
      <c r="B2722"/>
      <c r="C2722"/>
      <c r="D2722"/>
    </row>
    <row r="2723" spans="1:4" x14ac:dyDescent="0.2">
      <c r="A2723"/>
      <c r="B2723"/>
      <c r="C2723"/>
      <c r="D2723"/>
    </row>
    <row r="2724" spans="1:4" x14ac:dyDescent="0.2">
      <c r="A2724"/>
      <c r="B2724"/>
      <c r="C2724"/>
      <c r="D2724"/>
    </row>
    <row r="2725" spans="1:4" x14ac:dyDescent="0.2">
      <c r="A2725"/>
      <c r="B2725"/>
      <c r="C2725"/>
      <c r="D2725"/>
    </row>
    <row r="2726" spans="1:4" x14ac:dyDescent="0.2">
      <c r="A2726"/>
      <c r="B2726"/>
      <c r="C2726"/>
      <c r="D2726"/>
    </row>
    <row r="2727" spans="1:4" x14ac:dyDescent="0.2">
      <c r="A2727"/>
      <c r="B2727"/>
      <c r="C2727"/>
      <c r="D2727"/>
    </row>
    <row r="2728" spans="1:4" x14ac:dyDescent="0.2">
      <c r="A2728"/>
      <c r="B2728"/>
      <c r="C2728"/>
      <c r="D2728"/>
    </row>
    <row r="2729" spans="1:4" x14ac:dyDescent="0.2">
      <c r="A2729"/>
      <c r="B2729"/>
      <c r="C2729"/>
      <c r="D2729"/>
    </row>
    <row r="2730" spans="1:4" x14ac:dyDescent="0.2">
      <c r="A2730"/>
      <c r="B2730"/>
      <c r="C2730"/>
      <c r="D2730"/>
    </row>
    <row r="2731" spans="1:4" x14ac:dyDescent="0.2">
      <c r="A2731"/>
      <c r="B2731"/>
      <c r="C2731"/>
      <c r="D2731"/>
    </row>
    <row r="2732" spans="1:4" x14ac:dyDescent="0.2">
      <c r="A2732"/>
      <c r="B2732"/>
      <c r="C2732"/>
      <c r="D2732"/>
    </row>
    <row r="2733" spans="1:4" x14ac:dyDescent="0.2">
      <c r="A2733"/>
      <c r="B2733"/>
      <c r="C2733"/>
      <c r="D2733"/>
    </row>
    <row r="2734" spans="1:4" x14ac:dyDescent="0.2">
      <c r="A2734"/>
      <c r="B2734"/>
      <c r="C2734"/>
      <c r="D2734"/>
    </row>
    <row r="2735" spans="1:4" x14ac:dyDescent="0.2">
      <c r="A2735"/>
      <c r="B2735"/>
      <c r="C2735"/>
      <c r="D2735"/>
    </row>
    <row r="2736" spans="1:4" x14ac:dyDescent="0.2">
      <c r="A2736"/>
      <c r="B2736"/>
      <c r="C2736"/>
      <c r="D2736"/>
    </row>
    <row r="2737" spans="1:4" x14ac:dyDescent="0.2">
      <c r="A2737"/>
      <c r="B2737"/>
      <c r="C2737"/>
      <c r="D2737"/>
    </row>
    <row r="2738" spans="1:4" x14ac:dyDescent="0.2">
      <c r="A2738"/>
      <c r="B2738"/>
      <c r="C2738"/>
      <c r="D2738"/>
    </row>
    <row r="2739" spans="1:4" x14ac:dyDescent="0.2">
      <c r="A2739"/>
      <c r="B2739"/>
      <c r="C2739"/>
      <c r="D2739"/>
    </row>
    <row r="2740" spans="1:4" x14ac:dyDescent="0.2">
      <c r="A2740"/>
      <c r="B2740"/>
      <c r="C2740"/>
      <c r="D2740"/>
    </row>
    <row r="2741" spans="1:4" x14ac:dyDescent="0.2">
      <c r="A2741"/>
      <c r="B2741"/>
      <c r="C2741"/>
      <c r="D2741"/>
    </row>
    <row r="2742" spans="1:4" x14ac:dyDescent="0.2">
      <c r="A2742"/>
      <c r="B2742"/>
      <c r="C2742"/>
      <c r="D2742"/>
    </row>
    <row r="2743" spans="1:4" x14ac:dyDescent="0.2">
      <c r="A2743"/>
      <c r="B2743"/>
      <c r="C2743"/>
      <c r="D2743"/>
    </row>
    <row r="2744" spans="1:4" x14ac:dyDescent="0.2">
      <c r="A2744"/>
      <c r="B2744"/>
      <c r="C2744"/>
      <c r="D2744"/>
    </row>
    <row r="2745" spans="1:4" x14ac:dyDescent="0.2">
      <c r="A2745"/>
      <c r="B2745"/>
      <c r="C2745"/>
      <c r="D2745"/>
    </row>
    <row r="2746" spans="1:4" x14ac:dyDescent="0.2">
      <c r="A2746"/>
      <c r="B2746"/>
      <c r="C2746"/>
      <c r="D2746"/>
    </row>
    <row r="2747" spans="1:4" x14ac:dyDescent="0.2">
      <c r="A2747"/>
      <c r="B2747"/>
      <c r="C2747"/>
      <c r="D2747"/>
    </row>
    <row r="2748" spans="1:4" x14ac:dyDescent="0.2">
      <c r="A2748"/>
      <c r="B2748"/>
      <c r="C2748"/>
      <c r="D2748"/>
    </row>
    <row r="2749" spans="1:4" x14ac:dyDescent="0.2">
      <c r="A2749"/>
      <c r="B2749"/>
      <c r="C2749"/>
      <c r="D2749"/>
    </row>
    <row r="2750" spans="1:4" x14ac:dyDescent="0.2">
      <c r="A2750"/>
      <c r="B2750"/>
      <c r="C2750"/>
      <c r="D2750"/>
    </row>
    <row r="2751" spans="1:4" x14ac:dyDescent="0.2">
      <c r="A2751"/>
      <c r="B2751"/>
      <c r="C2751"/>
      <c r="D2751"/>
    </row>
    <row r="2752" spans="1:4" x14ac:dyDescent="0.2">
      <c r="A2752"/>
      <c r="B2752"/>
      <c r="C2752"/>
      <c r="D2752"/>
    </row>
    <row r="2753" spans="1:4" x14ac:dyDescent="0.2">
      <c r="A2753"/>
      <c r="B2753"/>
      <c r="C2753"/>
      <c r="D2753"/>
    </row>
    <row r="2754" spans="1:4" x14ac:dyDescent="0.2">
      <c r="A2754"/>
      <c r="B2754"/>
      <c r="C2754"/>
      <c r="D2754"/>
    </row>
    <row r="2755" spans="1:4" x14ac:dyDescent="0.2">
      <c r="A2755"/>
      <c r="B2755"/>
      <c r="C2755"/>
      <c r="D2755"/>
    </row>
    <row r="2756" spans="1:4" x14ac:dyDescent="0.2">
      <c r="A2756"/>
      <c r="B2756"/>
      <c r="C2756"/>
      <c r="D2756"/>
    </row>
    <row r="2757" spans="1:4" x14ac:dyDescent="0.2">
      <c r="A2757"/>
      <c r="B2757"/>
      <c r="C2757"/>
      <c r="D2757"/>
    </row>
    <row r="2758" spans="1:4" x14ac:dyDescent="0.2">
      <c r="A2758"/>
      <c r="B2758"/>
      <c r="C2758"/>
      <c r="D2758"/>
    </row>
    <row r="2759" spans="1:4" x14ac:dyDescent="0.2">
      <c r="A2759"/>
      <c r="B2759"/>
      <c r="C2759"/>
      <c r="D2759"/>
    </row>
    <row r="2760" spans="1:4" x14ac:dyDescent="0.2">
      <c r="A2760"/>
      <c r="B2760"/>
      <c r="C2760"/>
      <c r="D2760"/>
    </row>
    <row r="2761" spans="1:4" x14ac:dyDescent="0.2">
      <c r="A2761"/>
      <c r="B2761"/>
      <c r="C2761"/>
      <c r="D2761"/>
    </row>
    <row r="2762" spans="1:4" x14ac:dyDescent="0.2">
      <c r="A2762"/>
      <c r="B2762"/>
      <c r="C2762"/>
      <c r="D2762"/>
    </row>
    <row r="2763" spans="1:4" x14ac:dyDescent="0.2">
      <c r="A2763"/>
      <c r="B2763"/>
      <c r="C2763"/>
      <c r="D2763"/>
    </row>
    <row r="2764" spans="1:4" x14ac:dyDescent="0.2">
      <c r="A2764"/>
      <c r="B2764"/>
      <c r="C2764"/>
      <c r="D2764"/>
    </row>
    <row r="2765" spans="1:4" x14ac:dyDescent="0.2">
      <c r="A2765"/>
      <c r="B2765"/>
      <c r="C2765"/>
      <c r="D2765"/>
    </row>
    <row r="2766" spans="1:4" x14ac:dyDescent="0.2">
      <c r="A2766"/>
      <c r="B2766"/>
      <c r="C2766"/>
      <c r="D2766"/>
    </row>
    <row r="2767" spans="1:4" x14ac:dyDescent="0.2">
      <c r="A2767"/>
      <c r="B2767"/>
      <c r="C2767"/>
      <c r="D2767"/>
    </row>
    <row r="2768" spans="1:4" x14ac:dyDescent="0.2">
      <c r="A2768"/>
      <c r="B2768"/>
      <c r="C2768"/>
      <c r="D2768"/>
    </row>
    <row r="2769" spans="1:4" x14ac:dyDescent="0.2">
      <c r="A2769"/>
      <c r="B2769"/>
      <c r="C2769"/>
      <c r="D2769"/>
    </row>
    <row r="2770" spans="1:4" x14ac:dyDescent="0.2">
      <c r="A2770"/>
      <c r="B2770"/>
      <c r="C2770"/>
      <c r="D2770"/>
    </row>
    <row r="2771" spans="1:4" x14ac:dyDescent="0.2">
      <c r="A2771"/>
      <c r="B2771"/>
      <c r="C2771"/>
      <c r="D2771"/>
    </row>
    <row r="2772" spans="1:4" x14ac:dyDescent="0.2">
      <c r="A2772"/>
      <c r="B2772"/>
      <c r="C2772"/>
      <c r="D2772"/>
    </row>
    <row r="2773" spans="1:4" x14ac:dyDescent="0.2">
      <c r="A2773"/>
      <c r="B2773"/>
      <c r="C2773"/>
      <c r="D2773"/>
    </row>
    <row r="2774" spans="1:4" x14ac:dyDescent="0.2">
      <c r="A2774"/>
      <c r="B2774"/>
      <c r="C2774"/>
      <c r="D2774"/>
    </row>
    <row r="2775" spans="1:4" x14ac:dyDescent="0.2">
      <c r="A2775"/>
      <c r="B2775"/>
      <c r="C2775"/>
      <c r="D2775"/>
    </row>
    <row r="2776" spans="1:4" x14ac:dyDescent="0.2">
      <c r="A2776"/>
      <c r="B2776"/>
      <c r="C2776"/>
      <c r="D2776"/>
    </row>
    <row r="2777" spans="1:4" x14ac:dyDescent="0.2">
      <c r="A2777"/>
      <c r="B2777"/>
      <c r="C2777"/>
      <c r="D2777"/>
    </row>
    <row r="2778" spans="1:4" x14ac:dyDescent="0.2">
      <c r="A2778"/>
      <c r="B2778"/>
      <c r="C2778"/>
      <c r="D2778"/>
    </row>
    <row r="2779" spans="1:4" x14ac:dyDescent="0.2">
      <c r="A2779"/>
      <c r="B2779"/>
      <c r="C2779"/>
      <c r="D2779"/>
    </row>
    <row r="2780" spans="1:4" x14ac:dyDescent="0.2">
      <c r="A2780"/>
      <c r="B2780"/>
      <c r="C2780"/>
      <c r="D2780"/>
    </row>
    <row r="2781" spans="1:4" x14ac:dyDescent="0.2">
      <c r="A2781"/>
      <c r="B2781"/>
      <c r="C2781"/>
      <c r="D2781"/>
    </row>
    <row r="2782" spans="1:4" x14ac:dyDescent="0.2">
      <c r="A2782"/>
      <c r="B2782"/>
      <c r="C2782"/>
      <c r="D2782"/>
    </row>
    <row r="2783" spans="1:4" x14ac:dyDescent="0.2">
      <c r="A2783"/>
      <c r="B2783"/>
      <c r="C2783"/>
      <c r="D2783"/>
    </row>
    <row r="2784" spans="1:4" x14ac:dyDescent="0.2">
      <c r="A2784"/>
      <c r="B2784"/>
      <c r="C2784"/>
      <c r="D2784"/>
    </row>
    <row r="2785" spans="1:4" x14ac:dyDescent="0.2">
      <c r="A2785"/>
      <c r="B2785"/>
      <c r="C2785"/>
      <c r="D2785"/>
    </row>
    <row r="2786" spans="1:4" x14ac:dyDescent="0.2">
      <c r="A2786"/>
      <c r="B2786"/>
      <c r="C2786"/>
      <c r="D2786"/>
    </row>
    <row r="2787" spans="1:4" x14ac:dyDescent="0.2">
      <c r="A2787"/>
      <c r="B2787"/>
      <c r="C2787"/>
      <c r="D2787"/>
    </row>
    <row r="2788" spans="1:4" x14ac:dyDescent="0.2">
      <c r="A2788"/>
      <c r="B2788"/>
      <c r="C2788"/>
      <c r="D2788"/>
    </row>
    <row r="2789" spans="1:4" x14ac:dyDescent="0.2">
      <c r="A2789"/>
      <c r="B2789"/>
      <c r="C2789"/>
      <c r="D2789"/>
    </row>
    <row r="2790" spans="1:4" x14ac:dyDescent="0.2">
      <c r="A2790"/>
      <c r="B2790"/>
      <c r="C2790"/>
      <c r="D2790"/>
    </row>
    <row r="2791" spans="1:4" x14ac:dyDescent="0.2">
      <c r="A2791"/>
      <c r="B2791"/>
      <c r="C2791"/>
      <c r="D2791"/>
    </row>
    <row r="2792" spans="1:4" x14ac:dyDescent="0.2">
      <c r="A2792"/>
      <c r="B2792"/>
      <c r="C2792"/>
      <c r="D2792"/>
    </row>
    <row r="2793" spans="1:4" x14ac:dyDescent="0.2">
      <c r="A2793"/>
      <c r="B2793"/>
      <c r="C2793"/>
      <c r="D2793"/>
    </row>
    <row r="2794" spans="1:4" x14ac:dyDescent="0.2">
      <c r="A2794"/>
      <c r="B2794"/>
      <c r="C2794"/>
      <c r="D2794"/>
    </row>
    <row r="2795" spans="1:4" x14ac:dyDescent="0.2">
      <c r="A2795"/>
      <c r="B2795"/>
      <c r="C2795"/>
      <c r="D2795"/>
    </row>
    <row r="2796" spans="1:4" x14ac:dyDescent="0.2">
      <c r="A2796"/>
      <c r="B2796"/>
      <c r="C2796"/>
      <c r="D2796"/>
    </row>
    <row r="2797" spans="1:4" x14ac:dyDescent="0.2">
      <c r="A2797"/>
      <c r="B2797"/>
      <c r="C2797"/>
      <c r="D2797"/>
    </row>
    <row r="2798" spans="1:4" x14ac:dyDescent="0.2">
      <c r="A2798"/>
      <c r="B2798"/>
      <c r="C2798"/>
      <c r="D2798"/>
    </row>
    <row r="2799" spans="1:4" x14ac:dyDescent="0.2">
      <c r="A2799"/>
      <c r="B2799"/>
      <c r="C2799"/>
      <c r="D2799"/>
    </row>
    <row r="2800" spans="1:4" x14ac:dyDescent="0.2">
      <c r="A2800"/>
      <c r="B2800"/>
      <c r="C2800"/>
      <c r="D2800"/>
    </row>
    <row r="2801" spans="1:4" x14ac:dyDescent="0.2">
      <c r="A2801"/>
      <c r="B2801"/>
      <c r="C2801"/>
      <c r="D2801"/>
    </row>
    <row r="2802" spans="1:4" x14ac:dyDescent="0.2">
      <c r="A2802"/>
      <c r="B2802"/>
      <c r="C2802"/>
      <c r="D2802"/>
    </row>
    <row r="2803" spans="1:4" x14ac:dyDescent="0.2">
      <c r="A2803"/>
      <c r="B2803"/>
      <c r="C2803"/>
      <c r="D2803"/>
    </row>
    <row r="2804" spans="1:4" x14ac:dyDescent="0.2">
      <c r="A2804"/>
      <c r="B2804"/>
      <c r="C2804"/>
      <c r="D2804"/>
    </row>
    <row r="2805" spans="1:4" x14ac:dyDescent="0.2">
      <c r="A2805"/>
      <c r="B2805"/>
      <c r="C2805"/>
      <c r="D2805"/>
    </row>
    <row r="2806" spans="1:4" x14ac:dyDescent="0.2">
      <c r="A2806"/>
      <c r="B2806"/>
      <c r="C2806"/>
      <c r="D2806"/>
    </row>
    <row r="2807" spans="1:4" x14ac:dyDescent="0.2">
      <c r="A2807"/>
      <c r="B2807"/>
      <c r="C2807"/>
      <c r="D2807"/>
    </row>
    <row r="2808" spans="1:4" x14ac:dyDescent="0.2">
      <c r="A2808"/>
      <c r="B2808"/>
      <c r="C2808"/>
      <c r="D2808"/>
    </row>
    <row r="2809" spans="1:4" x14ac:dyDescent="0.2">
      <c r="A2809"/>
      <c r="B2809"/>
      <c r="C2809"/>
      <c r="D2809"/>
    </row>
    <row r="2810" spans="1:4" x14ac:dyDescent="0.2">
      <c r="A2810"/>
      <c r="B2810"/>
      <c r="C2810"/>
      <c r="D2810"/>
    </row>
    <row r="2811" spans="1:4" x14ac:dyDescent="0.2">
      <c r="A2811"/>
      <c r="B2811"/>
      <c r="C2811"/>
      <c r="D2811"/>
    </row>
    <row r="2812" spans="1:4" x14ac:dyDescent="0.2">
      <c r="A2812"/>
      <c r="B2812"/>
      <c r="C2812"/>
      <c r="D2812"/>
    </row>
    <row r="2813" spans="1:4" x14ac:dyDescent="0.2">
      <c r="A2813"/>
      <c r="B2813"/>
      <c r="C2813"/>
      <c r="D2813"/>
    </row>
    <row r="2814" spans="1:4" x14ac:dyDescent="0.2">
      <c r="A2814"/>
      <c r="B2814"/>
      <c r="C2814"/>
      <c r="D2814"/>
    </row>
    <row r="2815" spans="1:4" x14ac:dyDescent="0.2">
      <c r="A2815"/>
      <c r="B2815"/>
      <c r="C2815"/>
      <c r="D2815"/>
    </row>
    <row r="2816" spans="1:4" x14ac:dyDescent="0.2">
      <c r="A2816"/>
      <c r="B2816"/>
      <c r="C2816"/>
      <c r="D2816"/>
    </row>
    <row r="2817" spans="1:4" x14ac:dyDescent="0.2">
      <c r="A2817"/>
      <c r="B2817"/>
      <c r="C2817"/>
      <c r="D2817"/>
    </row>
    <row r="2818" spans="1:4" x14ac:dyDescent="0.2">
      <c r="A2818"/>
      <c r="B2818"/>
      <c r="C2818"/>
      <c r="D2818"/>
    </row>
    <row r="2819" spans="1:4" x14ac:dyDescent="0.2">
      <c r="A2819"/>
      <c r="B2819"/>
      <c r="C2819"/>
      <c r="D2819"/>
    </row>
    <row r="2820" spans="1:4" x14ac:dyDescent="0.2">
      <c r="A2820"/>
      <c r="B2820"/>
      <c r="C2820"/>
      <c r="D2820"/>
    </row>
    <row r="2821" spans="1:4" x14ac:dyDescent="0.2">
      <c r="A2821"/>
      <c r="B2821"/>
      <c r="C2821"/>
      <c r="D2821"/>
    </row>
    <row r="2822" spans="1:4" x14ac:dyDescent="0.2">
      <c r="A2822"/>
      <c r="B2822"/>
      <c r="C2822"/>
      <c r="D2822"/>
    </row>
    <row r="2823" spans="1:4" x14ac:dyDescent="0.2">
      <c r="A2823"/>
      <c r="B2823"/>
      <c r="C2823"/>
      <c r="D2823"/>
    </row>
    <row r="2824" spans="1:4" x14ac:dyDescent="0.2">
      <c r="A2824"/>
      <c r="B2824"/>
      <c r="C2824"/>
      <c r="D2824"/>
    </row>
    <row r="2825" spans="1:4" x14ac:dyDescent="0.2">
      <c r="A2825"/>
      <c r="B2825"/>
      <c r="C2825"/>
      <c r="D2825"/>
    </row>
    <row r="2826" spans="1:4" x14ac:dyDescent="0.2">
      <c r="A2826"/>
      <c r="B2826"/>
      <c r="C2826"/>
      <c r="D2826"/>
    </row>
    <row r="2827" spans="1:4" x14ac:dyDescent="0.2">
      <c r="A2827"/>
      <c r="B2827"/>
      <c r="C2827"/>
      <c r="D2827"/>
    </row>
    <row r="2828" spans="1:4" x14ac:dyDescent="0.2">
      <c r="A2828"/>
      <c r="B2828"/>
      <c r="C2828"/>
      <c r="D2828"/>
    </row>
    <row r="2829" spans="1:4" x14ac:dyDescent="0.2">
      <c r="A2829"/>
      <c r="B2829"/>
      <c r="C2829"/>
      <c r="D2829"/>
    </row>
    <row r="2830" spans="1:4" x14ac:dyDescent="0.2">
      <c r="A2830"/>
      <c r="B2830"/>
      <c r="C2830"/>
      <c r="D2830"/>
    </row>
    <row r="2831" spans="1:4" x14ac:dyDescent="0.2">
      <c r="A2831"/>
      <c r="B2831"/>
      <c r="C2831"/>
      <c r="D2831"/>
    </row>
    <row r="2832" spans="1:4" x14ac:dyDescent="0.2">
      <c r="A2832"/>
      <c r="B2832"/>
      <c r="C2832"/>
      <c r="D2832"/>
    </row>
    <row r="2833" spans="1:4" x14ac:dyDescent="0.2">
      <c r="A2833"/>
      <c r="B2833"/>
      <c r="C2833"/>
      <c r="D2833"/>
    </row>
    <row r="2834" spans="1:4" x14ac:dyDescent="0.2">
      <c r="A2834"/>
      <c r="B2834"/>
      <c r="C2834"/>
      <c r="D2834"/>
    </row>
    <row r="2835" spans="1:4" x14ac:dyDescent="0.2">
      <c r="A2835"/>
      <c r="B2835"/>
      <c r="C2835"/>
      <c r="D2835"/>
    </row>
    <row r="2836" spans="1:4" x14ac:dyDescent="0.2">
      <c r="A2836"/>
      <c r="B2836"/>
      <c r="C2836"/>
      <c r="D2836"/>
    </row>
    <row r="2837" spans="1:4" x14ac:dyDescent="0.2">
      <c r="A2837"/>
      <c r="B2837"/>
      <c r="C2837"/>
      <c r="D2837"/>
    </row>
    <row r="2838" spans="1:4" x14ac:dyDescent="0.2">
      <c r="A2838"/>
      <c r="B2838"/>
      <c r="C2838"/>
      <c r="D2838"/>
    </row>
    <row r="2839" spans="1:4" x14ac:dyDescent="0.2">
      <c r="A2839"/>
      <c r="B2839"/>
      <c r="C2839"/>
      <c r="D2839"/>
    </row>
    <row r="2840" spans="1:4" x14ac:dyDescent="0.2">
      <c r="A2840"/>
      <c r="B2840"/>
      <c r="C2840"/>
      <c r="D2840"/>
    </row>
    <row r="2841" spans="1:4" x14ac:dyDescent="0.2">
      <c r="A2841"/>
      <c r="B2841"/>
      <c r="C2841"/>
      <c r="D2841"/>
    </row>
    <row r="2842" spans="1:4" x14ac:dyDescent="0.2">
      <c r="A2842"/>
      <c r="B2842"/>
      <c r="C2842"/>
      <c r="D2842"/>
    </row>
    <row r="2843" spans="1:4" x14ac:dyDescent="0.2">
      <c r="A2843"/>
      <c r="B2843"/>
      <c r="C2843"/>
      <c r="D2843"/>
    </row>
    <row r="2844" spans="1:4" x14ac:dyDescent="0.2">
      <c r="A2844"/>
      <c r="B2844"/>
      <c r="C2844"/>
      <c r="D2844"/>
    </row>
    <row r="2845" spans="1:4" x14ac:dyDescent="0.2">
      <c r="A2845"/>
      <c r="B2845"/>
      <c r="C2845"/>
      <c r="D2845"/>
    </row>
    <row r="2846" spans="1:4" x14ac:dyDescent="0.2">
      <c r="A2846"/>
      <c r="B2846"/>
      <c r="C2846"/>
      <c r="D2846"/>
    </row>
    <row r="2847" spans="1:4" x14ac:dyDescent="0.2">
      <c r="A2847"/>
      <c r="B2847"/>
      <c r="C2847"/>
      <c r="D2847"/>
    </row>
    <row r="2848" spans="1:4" x14ac:dyDescent="0.2">
      <c r="A2848"/>
      <c r="B2848"/>
      <c r="C2848"/>
      <c r="D2848"/>
    </row>
    <row r="2849" spans="1:4" x14ac:dyDescent="0.2">
      <c r="A2849"/>
      <c r="B2849"/>
      <c r="C2849"/>
      <c r="D2849"/>
    </row>
    <row r="2850" spans="1:4" x14ac:dyDescent="0.2">
      <c r="A2850"/>
      <c r="B2850"/>
      <c r="C2850"/>
      <c r="D2850"/>
    </row>
    <row r="2851" spans="1:4" x14ac:dyDescent="0.2">
      <c r="A2851"/>
      <c r="B2851"/>
      <c r="C2851"/>
      <c r="D2851"/>
    </row>
    <row r="2852" spans="1:4" x14ac:dyDescent="0.2">
      <c r="A2852"/>
      <c r="B2852"/>
      <c r="C2852"/>
      <c r="D2852"/>
    </row>
    <row r="2853" spans="1:4" x14ac:dyDescent="0.2">
      <c r="A2853"/>
      <c r="B2853"/>
      <c r="C2853"/>
      <c r="D2853"/>
    </row>
    <row r="2854" spans="1:4" x14ac:dyDescent="0.2">
      <c r="A2854"/>
      <c r="B2854"/>
      <c r="C2854"/>
      <c r="D2854"/>
    </row>
    <row r="2855" spans="1:4" x14ac:dyDescent="0.2">
      <c r="A2855"/>
      <c r="B2855"/>
      <c r="C2855"/>
      <c r="D2855"/>
    </row>
    <row r="2856" spans="1:4" x14ac:dyDescent="0.2">
      <c r="A2856"/>
      <c r="B2856"/>
      <c r="C2856"/>
      <c r="D2856"/>
    </row>
    <row r="2857" spans="1:4" x14ac:dyDescent="0.2">
      <c r="A2857"/>
      <c r="B2857"/>
      <c r="C2857"/>
      <c r="D2857"/>
    </row>
    <row r="2858" spans="1:4" x14ac:dyDescent="0.2">
      <c r="A2858"/>
      <c r="B2858"/>
      <c r="C2858"/>
      <c r="D2858"/>
    </row>
    <row r="2859" spans="1:4" x14ac:dyDescent="0.2">
      <c r="A2859"/>
      <c r="B2859"/>
      <c r="C2859"/>
      <c r="D2859"/>
    </row>
    <row r="2860" spans="1:4" x14ac:dyDescent="0.2">
      <c r="A2860"/>
      <c r="B2860"/>
      <c r="C2860"/>
      <c r="D2860"/>
    </row>
    <row r="2861" spans="1:4" x14ac:dyDescent="0.2">
      <c r="A2861"/>
      <c r="B2861"/>
      <c r="C2861"/>
      <c r="D2861"/>
    </row>
    <row r="2862" spans="1:4" x14ac:dyDescent="0.2">
      <c r="A2862"/>
      <c r="B2862"/>
      <c r="C2862"/>
      <c r="D2862"/>
    </row>
    <row r="2863" spans="1:4" x14ac:dyDescent="0.2">
      <c r="A2863"/>
      <c r="B2863"/>
      <c r="C2863"/>
      <c r="D2863"/>
    </row>
    <row r="2864" spans="1:4" x14ac:dyDescent="0.2">
      <c r="A2864"/>
      <c r="B2864"/>
      <c r="C2864"/>
      <c r="D2864"/>
    </row>
    <row r="2865" spans="1:4" x14ac:dyDescent="0.2">
      <c r="A2865"/>
      <c r="B2865"/>
      <c r="C2865"/>
      <c r="D2865"/>
    </row>
    <row r="2866" spans="1:4" x14ac:dyDescent="0.2">
      <c r="A2866"/>
      <c r="B2866"/>
      <c r="C2866"/>
      <c r="D2866"/>
    </row>
    <row r="2867" spans="1:4" x14ac:dyDescent="0.2">
      <c r="A2867"/>
      <c r="B2867"/>
      <c r="C2867"/>
      <c r="D2867"/>
    </row>
    <row r="2868" spans="1:4" x14ac:dyDescent="0.2">
      <c r="A2868"/>
      <c r="B2868"/>
      <c r="C2868"/>
      <c r="D2868"/>
    </row>
    <row r="2869" spans="1:4" x14ac:dyDescent="0.2">
      <c r="A2869"/>
      <c r="B2869"/>
      <c r="C2869"/>
      <c r="D2869"/>
    </row>
    <row r="2870" spans="1:4" x14ac:dyDescent="0.2">
      <c r="A2870"/>
      <c r="B2870"/>
      <c r="C2870"/>
      <c r="D2870"/>
    </row>
    <row r="2871" spans="1:4" x14ac:dyDescent="0.2">
      <c r="A2871"/>
      <c r="B2871"/>
      <c r="C2871"/>
      <c r="D2871"/>
    </row>
    <row r="2872" spans="1:4" x14ac:dyDescent="0.2">
      <c r="A2872"/>
      <c r="B2872"/>
      <c r="C2872"/>
      <c r="D2872"/>
    </row>
    <row r="2873" spans="1:4" x14ac:dyDescent="0.2">
      <c r="A2873"/>
      <c r="B2873"/>
      <c r="C2873"/>
      <c r="D2873"/>
    </row>
    <row r="2874" spans="1:4" x14ac:dyDescent="0.2">
      <c r="A2874"/>
      <c r="B2874"/>
      <c r="C2874"/>
      <c r="D2874"/>
    </row>
    <row r="2875" spans="1:4" x14ac:dyDescent="0.2">
      <c r="A2875"/>
      <c r="B2875"/>
      <c r="C2875"/>
      <c r="D2875"/>
    </row>
    <row r="2876" spans="1:4" x14ac:dyDescent="0.2">
      <c r="A2876"/>
      <c r="B2876"/>
      <c r="C2876"/>
      <c r="D2876"/>
    </row>
    <row r="2877" spans="1:4" x14ac:dyDescent="0.2">
      <c r="A2877"/>
      <c r="B2877"/>
      <c r="C2877"/>
      <c r="D2877"/>
    </row>
    <row r="2878" spans="1:4" x14ac:dyDescent="0.2">
      <c r="A2878"/>
      <c r="B2878"/>
      <c r="C2878"/>
      <c r="D2878"/>
    </row>
    <row r="2879" spans="1:4" x14ac:dyDescent="0.2">
      <c r="A2879"/>
      <c r="B2879"/>
      <c r="C2879"/>
      <c r="D2879"/>
    </row>
    <row r="2880" spans="1:4" x14ac:dyDescent="0.2">
      <c r="A2880"/>
      <c r="B2880"/>
      <c r="C2880"/>
      <c r="D2880"/>
    </row>
    <row r="2881" spans="1:4" x14ac:dyDescent="0.2">
      <c r="A2881"/>
      <c r="B2881"/>
      <c r="C2881"/>
      <c r="D2881"/>
    </row>
    <row r="2882" spans="1:4" x14ac:dyDescent="0.2">
      <c r="A2882"/>
      <c r="B2882"/>
      <c r="C2882"/>
      <c r="D2882"/>
    </row>
    <row r="2883" spans="1:4" x14ac:dyDescent="0.2">
      <c r="A2883"/>
      <c r="B2883"/>
      <c r="C2883"/>
      <c r="D2883"/>
    </row>
    <row r="2884" spans="1:4" x14ac:dyDescent="0.2">
      <c r="A2884"/>
      <c r="B2884"/>
      <c r="C2884"/>
      <c r="D2884"/>
    </row>
    <row r="2885" spans="1:4" x14ac:dyDescent="0.2">
      <c r="A2885"/>
      <c r="B2885"/>
      <c r="C2885"/>
      <c r="D2885"/>
    </row>
    <row r="2886" spans="1:4" x14ac:dyDescent="0.2">
      <c r="A2886"/>
      <c r="B2886"/>
      <c r="C2886"/>
      <c r="D2886"/>
    </row>
    <row r="2887" spans="1:4" x14ac:dyDescent="0.2">
      <c r="A2887"/>
      <c r="B2887"/>
      <c r="C2887"/>
      <c r="D2887"/>
    </row>
    <row r="2888" spans="1:4" x14ac:dyDescent="0.2">
      <c r="A2888"/>
      <c r="B2888"/>
      <c r="C2888"/>
      <c r="D2888"/>
    </row>
    <row r="2889" spans="1:4" x14ac:dyDescent="0.2">
      <c r="A2889"/>
      <c r="B2889"/>
      <c r="C2889"/>
      <c r="D2889"/>
    </row>
    <row r="2890" spans="1:4" x14ac:dyDescent="0.2">
      <c r="A2890"/>
      <c r="B2890"/>
      <c r="C2890"/>
      <c r="D2890"/>
    </row>
    <row r="2891" spans="1:4" x14ac:dyDescent="0.2">
      <c r="A2891"/>
      <c r="B2891"/>
      <c r="C2891"/>
      <c r="D2891"/>
    </row>
    <row r="2892" spans="1:4" x14ac:dyDescent="0.2">
      <c r="A2892"/>
      <c r="B2892"/>
      <c r="C2892"/>
      <c r="D2892"/>
    </row>
    <row r="2893" spans="1:4" x14ac:dyDescent="0.2">
      <c r="A2893"/>
      <c r="B2893"/>
      <c r="C2893"/>
      <c r="D2893"/>
    </row>
    <row r="2894" spans="1:4" x14ac:dyDescent="0.2">
      <c r="A2894"/>
      <c r="B2894"/>
      <c r="C2894"/>
      <c r="D2894"/>
    </row>
    <row r="2895" spans="1:4" x14ac:dyDescent="0.2">
      <c r="A2895"/>
      <c r="B2895"/>
      <c r="C2895"/>
      <c r="D2895"/>
    </row>
    <row r="2896" spans="1:4" x14ac:dyDescent="0.2">
      <c r="A2896"/>
      <c r="B2896"/>
      <c r="C2896"/>
      <c r="D2896"/>
    </row>
    <row r="2897" spans="1:4" x14ac:dyDescent="0.2">
      <c r="A2897"/>
      <c r="B2897"/>
      <c r="C2897"/>
      <c r="D2897"/>
    </row>
    <row r="2898" spans="1:4" x14ac:dyDescent="0.2">
      <c r="A2898"/>
      <c r="B2898"/>
      <c r="C2898"/>
      <c r="D2898"/>
    </row>
    <row r="2899" spans="1:4" x14ac:dyDescent="0.2">
      <c r="A2899"/>
      <c r="B2899"/>
      <c r="C2899"/>
      <c r="D2899"/>
    </row>
    <row r="2900" spans="1:4" x14ac:dyDescent="0.2">
      <c r="A2900"/>
      <c r="B2900"/>
      <c r="C2900"/>
      <c r="D2900"/>
    </row>
    <row r="2901" spans="1:4" x14ac:dyDescent="0.2">
      <c r="A2901"/>
      <c r="B2901"/>
      <c r="C2901"/>
      <c r="D2901"/>
    </row>
    <row r="2902" spans="1:4" x14ac:dyDescent="0.2">
      <c r="A2902"/>
      <c r="B2902"/>
      <c r="C2902"/>
      <c r="D2902"/>
    </row>
    <row r="2903" spans="1:4" x14ac:dyDescent="0.2">
      <c r="A2903"/>
      <c r="B2903"/>
      <c r="C2903"/>
      <c r="D2903"/>
    </row>
    <row r="2904" spans="1:4" x14ac:dyDescent="0.2">
      <c r="A2904"/>
      <c r="B2904"/>
      <c r="C2904"/>
      <c r="D2904"/>
    </row>
    <row r="2905" spans="1:4" x14ac:dyDescent="0.2">
      <c r="A2905"/>
      <c r="B2905"/>
      <c r="C2905"/>
      <c r="D2905"/>
    </row>
    <row r="2906" spans="1:4" x14ac:dyDescent="0.2">
      <c r="A2906"/>
      <c r="B2906"/>
      <c r="C2906"/>
      <c r="D2906"/>
    </row>
    <row r="2907" spans="1:4" x14ac:dyDescent="0.2">
      <c r="A2907"/>
      <c r="B2907"/>
      <c r="C2907"/>
      <c r="D2907"/>
    </row>
    <row r="2908" spans="1:4" x14ac:dyDescent="0.2">
      <c r="A2908"/>
      <c r="B2908"/>
      <c r="C2908"/>
      <c r="D2908"/>
    </row>
    <row r="2909" spans="1:4" x14ac:dyDescent="0.2">
      <c r="A2909"/>
      <c r="B2909"/>
      <c r="C2909"/>
      <c r="D2909"/>
    </row>
    <row r="2910" spans="1:4" x14ac:dyDescent="0.2">
      <c r="A2910"/>
      <c r="B2910"/>
      <c r="C2910"/>
      <c r="D2910"/>
    </row>
    <row r="2911" spans="1:4" x14ac:dyDescent="0.2">
      <c r="A2911"/>
      <c r="B2911"/>
      <c r="C2911"/>
      <c r="D2911"/>
    </row>
    <row r="2912" spans="1:4" x14ac:dyDescent="0.2">
      <c r="A2912"/>
      <c r="B2912"/>
      <c r="C2912"/>
      <c r="D2912"/>
    </row>
    <row r="2913" spans="1:4" x14ac:dyDescent="0.2">
      <c r="A2913"/>
      <c r="B2913"/>
      <c r="C2913"/>
      <c r="D2913"/>
    </row>
    <row r="2914" spans="1:4" x14ac:dyDescent="0.2">
      <c r="A2914"/>
      <c r="B2914"/>
      <c r="C2914"/>
      <c r="D2914"/>
    </row>
    <row r="2915" spans="1:4" x14ac:dyDescent="0.2">
      <c r="A2915"/>
      <c r="B2915"/>
      <c r="C2915"/>
      <c r="D2915"/>
    </row>
    <row r="2916" spans="1:4" x14ac:dyDescent="0.2">
      <c r="A2916"/>
      <c r="B2916"/>
      <c r="C2916"/>
      <c r="D2916"/>
    </row>
    <row r="2917" spans="1:4" x14ac:dyDescent="0.2">
      <c r="A2917"/>
      <c r="B2917"/>
      <c r="C2917"/>
      <c r="D2917"/>
    </row>
    <row r="2918" spans="1:4" x14ac:dyDescent="0.2">
      <c r="A2918"/>
      <c r="B2918"/>
      <c r="C2918"/>
      <c r="D2918"/>
    </row>
    <row r="2919" spans="1:4" x14ac:dyDescent="0.2">
      <c r="A2919"/>
      <c r="B2919"/>
      <c r="C2919"/>
      <c r="D2919"/>
    </row>
    <row r="2920" spans="1:4" x14ac:dyDescent="0.2">
      <c r="A2920"/>
      <c r="B2920"/>
      <c r="C2920"/>
      <c r="D2920"/>
    </row>
    <row r="2921" spans="1:4" x14ac:dyDescent="0.2">
      <c r="A2921"/>
      <c r="B2921"/>
      <c r="C2921"/>
      <c r="D2921"/>
    </row>
    <row r="2922" spans="1:4" x14ac:dyDescent="0.2">
      <c r="A2922"/>
      <c r="B2922"/>
      <c r="C2922"/>
      <c r="D2922"/>
    </row>
    <row r="2923" spans="1:4" x14ac:dyDescent="0.2">
      <c r="A2923"/>
      <c r="B2923"/>
      <c r="C2923"/>
      <c r="D2923"/>
    </row>
    <row r="2924" spans="1:4" x14ac:dyDescent="0.2">
      <c r="A2924"/>
      <c r="B2924"/>
      <c r="C2924"/>
      <c r="D2924"/>
    </row>
    <row r="2925" spans="1:4" x14ac:dyDescent="0.2">
      <c r="A2925"/>
      <c r="B2925"/>
      <c r="C2925"/>
      <c r="D2925"/>
    </row>
    <row r="2926" spans="1:4" x14ac:dyDescent="0.2">
      <c r="A2926"/>
      <c r="B2926"/>
      <c r="C2926"/>
      <c r="D2926"/>
    </row>
    <row r="2927" spans="1:4" x14ac:dyDescent="0.2">
      <c r="A2927"/>
      <c r="B2927"/>
      <c r="C2927"/>
      <c r="D2927"/>
    </row>
    <row r="2928" spans="1:4" x14ac:dyDescent="0.2">
      <c r="A2928"/>
      <c r="B2928"/>
      <c r="C2928"/>
      <c r="D2928"/>
    </row>
    <row r="2929" spans="1:4" x14ac:dyDescent="0.2">
      <c r="A2929"/>
      <c r="B2929"/>
      <c r="C2929"/>
      <c r="D2929"/>
    </row>
    <row r="2930" spans="1:4" x14ac:dyDescent="0.2">
      <c r="A2930"/>
      <c r="B2930"/>
      <c r="C2930"/>
      <c r="D2930"/>
    </row>
    <row r="2931" spans="1:4" x14ac:dyDescent="0.2">
      <c r="A2931"/>
      <c r="B2931"/>
      <c r="C2931"/>
      <c r="D2931"/>
    </row>
    <row r="2932" spans="1:4" x14ac:dyDescent="0.2">
      <c r="A2932"/>
      <c r="B2932"/>
      <c r="C2932"/>
      <c r="D2932"/>
    </row>
    <row r="2933" spans="1:4" x14ac:dyDescent="0.2">
      <c r="A2933"/>
      <c r="B2933"/>
      <c r="C2933"/>
      <c r="D2933"/>
    </row>
    <row r="2934" spans="1:4" x14ac:dyDescent="0.2">
      <c r="A2934"/>
      <c r="B2934"/>
      <c r="C2934"/>
      <c r="D2934"/>
    </row>
    <row r="2935" spans="1:4" x14ac:dyDescent="0.2">
      <c r="A2935"/>
      <c r="B2935"/>
      <c r="C2935"/>
      <c r="D2935"/>
    </row>
    <row r="2936" spans="1:4" x14ac:dyDescent="0.2">
      <c r="A2936"/>
      <c r="B2936"/>
      <c r="C2936"/>
      <c r="D2936"/>
    </row>
    <row r="2937" spans="1:4" x14ac:dyDescent="0.2">
      <c r="A2937"/>
      <c r="B2937"/>
      <c r="C2937"/>
      <c r="D2937"/>
    </row>
    <row r="2938" spans="1:4" x14ac:dyDescent="0.2">
      <c r="A2938"/>
      <c r="B2938"/>
      <c r="C2938"/>
      <c r="D2938"/>
    </row>
    <row r="2939" spans="1:4" x14ac:dyDescent="0.2">
      <c r="A2939"/>
      <c r="B2939"/>
      <c r="C2939"/>
      <c r="D2939"/>
    </row>
    <row r="2940" spans="1:4" x14ac:dyDescent="0.2">
      <c r="A2940"/>
      <c r="B2940"/>
      <c r="C2940"/>
      <c r="D2940"/>
    </row>
    <row r="2941" spans="1:4" x14ac:dyDescent="0.2">
      <c r="A2941"/>
      <c r="B2941"/>
      <c r="C2941"/>
      <c r="D2941"/>
    </row>
    <row r="2942" spans="1:4" x14ac:dyDescent="0.2">
      <c r="A2942"/>
      <c r="B2942"/>
      <c r="C2942"/>
      <c r="D2942"/>
    </row>
    <row r="2943" spans="1:4" x14ac:dyDescent="0.2">
      <c r="A2943"/>
      <c r="B2943"/>
      <c r="C2943"/>
      <c r="D2943"/>
    </row>
    <row r="2944" spans="1:4" x14ac:dyDescent="0.2">
      <c r="A2944"/>
      <c r="B2944"/>
      <c r="C2944"/>
      <c r="D2944"/>
    </row>
    <row r="2945" spans="1:4" x14ac:dyDescent="0.2">
      <c r="A2945"/>
      <c r="B2945"/>
      <c r="C2945"/>
      <c r="D2945"/>
    </row>
    <row r="2946" spans="1:4" x14ac:dyDescent="0.2">
      <c r="A2946"/>
      <c r="B2946"/>
      <c r="C2946"/>
      <c r="D2946"/>
    </row>
    <row r="2947" spans="1:4" x14ac:dyDescent="0.2">
      <c r="A2947"/>
      <c r="B2947"/>
      <c r="C2947"/>
      <c r="D2947"/>
    </row>
    <row r="2948" spans="1:4" x14ac:dyDescent="0.2">
      <c r="A2948"/>
      <c r="B2948"/>
      <c r="C2948"/>
      <c r="D2948"/>
    </row>
    <row r="2949" spans="1:4" x14ac:dyDescent="0.2">
      <c r="A2949"/>
      <c r="B2949"/>
      <c r="C2949"/>
      <c r="D2949"/>
    </row>
    <row r="2950" spans="1:4" x14ac:dyDescent="0.2">
      <c r="A2950"/>
      <c r="B2950"/>
      <c r="C2950"/>
      <c r="D2950"/>
    </row>
    <row r="2951" spans="1:4" x14ac:dyDescent="0.2">
      <c r="A2951"/>
      <c r="B2951"/>
      <c r="C2951"/>
      <c r="D2951"/>
    </row>
    <row r="2952" spans="1:4" x14ac:dyDescent="0.2">
      <c r="A2952"/>
      <c r="B2952"/>
      <c r="C2952"/>
      <c r="D2952"/>
    </row>
    <row r="2953" spans="1:4" x14ac:dyDescent="0.2">
      <c r="A2953"/>
      <c r="B2953"/>
      <c r="C2953"/>
      <c r="D2953"/>
    </row>
    <row r="2954" spans="1:4" x14ac:dyDescent="0.2">
      <c r="A2954"/>
      <c r="B2954"/>
      <c r="C2954"/>
      <c r="D2954"/>
    </row>
    <row r="2955" spans="1:4" x14ac:dyDescent="0.2">
      <c r="A2955"/>
      <c r="B2955"/>
      <c r="C2955"/>
      <c r="D2955"/>
    </row>
    <row r="2956" spans="1:4" x14ac:dyDescent="0.2">
      <c r="A2956"/>
      <c r="B2956"/>
      <c r="C2956"/>
      <c r="D2956"/>
    </row>
    <row r="2957" spans="1:4" x14ac:dyDescent="0.2">
      <c r="A2957"/>
      <c r="B2957"/>
      <c r="C2957"/>
      <c r="D2957"/>
    </row>
    <row r="2958" spans="1:4" x14ac:dyDescent="0.2">
      <c r="A2958"/>
      <c r="B2958"/>
      <c r="C2958"/>
      <c r="D2958"/>
    </row>
    <row r="2959" spans="1:4" x14ac:dyDescent="0.2">
      <c r="A2959"/>
      <c r="B2959"/>
      <c r="C2959"/>
      <c r="D2959"/>
    </row>
    <row r="2960" spans="1:4" x14ac:dyDescent="0.2">
      <c r="A2960"/>
      <c r="B2960"/>
      <c r="C2960"/>
      <c r="D2960"/>
    </row>
    <row r="2961" spans="1:4" x14ac:dyDescent="0.2">
      <c r="A2961"/>
      <c r="B2961"/>
      <c r="C2961"/>
      <c r="D2961"/>
    </row>
    <row r="2962" spans="1:4" x14ac:dyDescent="0.2">
      <c r="A2962"/>
      <c r="B2962"/>
      <c r="C2962"/>
      <c r="D2962"/>
    </row>
    <row r="2963" spans="1:4" x14ac:dyDescent="0.2">
      <c r="A2963"/>
      <c r="B2963"/>
      <c r="C2963"/>
      <c r="D2963"/>
    </row>
    <row r="2964" spans="1:4" x14ac:dyDescent="0.2">
      <c r="A2964"/>
      <c r="B2964"/>
      <c r="C2964"/>
      <c r="D2964"/>
    </row>
    <row r="2965" spans="1:4" x14ac:dyDescent="0.2">
      <c r="A2965"/>
      <c r="B2965"/>
      <c r="C2965"/>
      <c r="D2965"/>
    </row>
    <row r="2966" spans="1:4" x14ac:dyDescent="0.2">
      <c r="A2966"/>
      <c r="B2966"/>
      <c r="C2966"/>
      <c r="D2966"/>
    </row>
    <row r="2967" spans="1:4" x14ac:dyDescent="0.2">
      <c r="A2967"/>
      <c r="B2967"/>
      <c r="C2967"/>
      <c r="D2967"/>
    </row>
    <row r="2968" spans="1:4" x14ac:dyDescent="0.2">
      <c r="A2968"/>
      <c r="B2968"/>
      <c r="C2968"/>
      <c r="D2968"/>
    </row>
    <row r="2969" spans="1:4" x14ac:dyDescent="0.2">
      <c r="A2969"/>
      <c r="B2969"/>
      <c r="C2969"/>
      <c r="D2969"/>
    </row>
    <row r="2970" spans="1:4" x14ac:dyDescent="0.2">
      <c r="A2970"/>
      <c r="B2970"/>
      <c r="C2970"/>
      <c r="D297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C6"/>
  <sheetViews>
    <sheetView workbookViewId="0">
      <selection activeCell="C2" sqref="C2"/>
    </sheetView>
  </sheetViews>
  <sheetFormatPr defaultColWidth="8.85546875" defaultRowHeight="12.75" x14ac:dyDescent="0.2"/>
  <cols>
    <col min="1" max="1" width="3.42578125" customWidth="1"/>
    <col min="2" max="2" width="38.5703125" customWidth="1"/>
    <col min="3" max="3" width="8.85546875" customWidth="1"/>
  </cols>
  <sheetData>
    <row r="2" spans="2:3" s="2" customFormat="1" ht="18.75" customHeight="1" x14ac:dyDescent="0.2">
      <c r="B2" s="34" t="s">
        <v>28</v>
      </c>
      <c r="C2" s="39"/>
    </row>
    <row r="3" spans="2:3" s="2" customFormat="1" ht="18.75" customHeight="1" x14ac:dyDescent="0.2">
      <c r="B3" s="35" t="s">
        <v>51</v>
      </c>
      <c r="C3" s="40">
        <v>1.5</v>
      </c>
    </row>
    <row r="4" spans="2:3" s="2" customFormat="1" ht="18.75" customHeight="1" x14ac:dyDescent="0.2">
      <c r="B4" s="36" t="s">
        <v>52</v>
      </c>
      <c r="C4" s="41">
        <v>2</v>
      </c>
    </row>
    <row r="5" spans="2:3" s="2" customFormat="1" ht="18.75" customHeight="1" x14ac:dyDescent="0.2">
      <c r="B5" s="37" t="s">
        <v>53</v>
      </c>
      <c r="C5" s="42">
        <v>8.5</v>
      </c>
    </row>
    <row r="6" spans="2:3" s="2" customFormat="1" ht="18.75" customHeight="1" x14ac:dyDescent="0.2">
      <c r="B6" s="38" t="s">
        <v>54</v>
      </c>
      <c r="C6" s="43">
        <v>5.8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Well Path</vt:lpstr>
      <vt:lpstr>Surveys</vt:lpstr>
      <vt:lpstr>Formation Tops</vt:lpstr>
      <vt:lpstr>Reservoir Evaluation</vt:lpstr>
      <vt:lpstr>ROP, Gas, Gamma</vt:lpstr>
      <vt:lpstr>Reference Depths</vt:lpstr>
      <vt:lpstr>'Well Path'!Print_Area</vt:lpstr>
    </vt:vector>
  </TitlesOfParts>
  <Company>Quest Geological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Well Path</dc:title>
  <dc:creator>Mike Mueller, B.Sc.</dc:creator>
  <cp:lastModifiedBy>Mike Mueller</cp:lastModifiedBy>
  <cp:lastPrinted>2015-06-06T05:46:06Z</cp:lastPrinted>
  <dcterms:created xsi:type="dcterms:W3CDTF">2005-10-01T17:54:12Z</dcterms:created>
  <dcterms:modified xsi:type="dcterms:W3CDTF">2017-01-13T03:14:50Z</dcterms:modified>
</cp:coreProperties>
</file>