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ModelsData\"/>
    </mc:Choice>
  </mc:AlternateContent>
  <bookViews>
    <workbookView xWindow="0" yWindow="0" windowWidth="21600" windowHeight="9465" activeTab="4"/>
  </bookViews>
  <sheets>
    <sheet name="gab_soils_dev2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1" hidden="1">Sheet1!$A$1:$B$242</definedName>
  </definedNames>
  <calcPr calcId="171027"/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1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4" i="4"/>
  <c r="N2" i="3"/>
  <c r="O2" i="3"/>
  <c r="P2" i="3"/>
  <c r="Q2" i="3"/>
  <c r="M2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3" i="3"/>
  <c r="J3" i="3"/>
  <c r="K3" i="3"/>
  <c r="L3" i="3"/>
  <c r="H11" i="3"/>
  <c r="H10" i="3"/>
  <c r="H9" i="3"/>
  <c r="H8" i="3"/>
  <c r="H7" i="3"/>
  <c r="H6" i="3"/>
  <c r="H5" i="3"/>
  <c r="H4" i="3"/>
  <c r="H3" i="3"/>
  <c r="I2" i="3"/>
  <c r="J2" i="3"/>
  <c r="K2" i="3"/>
  <c r="L2" i="3"/>
  <c r="H2" i="3"/>
  <c r="B3" i="3"/>
  <c r="B4" i="3"/>
  <c r="B5" i="3"/>
  <c r="B6" i="3"/>
  <c r="B7" i="3"/>
  <c r="B8" i="3"/>
  <c r="B9" i="3"/>
  <c r="B10" i="3"/>
  <c r="B11" i="3"/>
  <c r="B2" i="3"/>
  <c r="F36" i="2" l="1"/>
  <c r="F29" i="2"/>
  <c r="F18" i="2"/>
  <c r="F12" i="2"/>
  <c r="F7" i="2"/>
  <c r="F2" i="2"/>
  <c r="E3" i="2"/>
  <c r="E4" i="2"/>
  <c r="E5" i="2"/>
  <c r="E7" i="2"/>
  <c r="E9" i="2"/>
  <c r="E10" i="2"/>
  <c r="E12" i="2"/>
  <c r="E13" i="2"/>
  <c r="E15" i="2"/>
  <c r="E16" i="2"/>
  <c r="E18" i="2"/>
  <c r="E19" i="2"/>
  <c r="E20" i="2"/>
  <c r="E21" i="2"/>
  <c r="E22" i="2"/>
  <c r="E23" i="2"/>
  <c r="E25" i="2"/>
  <c r="E26" i="2"/>
  <c r="E27" i="2"/>
  <c r="E29" i="2"/>
  <c r="E30" i="2"/>
  <c r="E31" i="2"/>
  <c r="E32" i="2"/>
  <c r="E33" i="2"/>
  <c r="E34" i="2"/>
  <c r="E36" i="2"/>
  <c r="E37" i="2"/>
  <c r="E38" i="2"/>
  <c r="E39" i="2"/>
  <c r="E40" i="2"/>
  <c r="E42" i="2"/>
  <c r="E43" i="2"/>
  <c r="E44" i="2"/>
  <c r="E2" i="2"/>
  <c r="I3" i="2" l="1"/>
  <c r="I4" i="2"/>
  <c r="I5" i="2"/>
  <c r="I7" i="2"/>
  <c r="J7" i="2" s="1"/>
  <c r="I8" i="2"/>
  <c r="I9" i="2"/>
  <c r="I10" i="2"/>
  <c r="I12" i="2"/>
  <c r="I13" i="2"/>
  <c r="I15" i="2"/>
  <c r="I16" i="2"/>
  <c r="I18" i="2"/>
  <c r="J18" i="2" s="1"/>
  <c r="I19" i="2"/>
  <c r="I20" i="2"/>
  <c r="I21" i="2"/>
  <c r="I22" i="2"/>
  <c r="I23" i="2"/>
  <c r="I25" i="2"/>
  <c r="I26" i="2"/>
  <c r="I27" i="2"/>
  <c r="I29" i="2"/>
  <c r="I30" i="2"/>
  <c r="I31" i="2"/>
  <c r="I32" i="2"/>
  <c r="I33" i="2"/>
  <c r="I34" i="2"/>
  <c r="I36" i="2"/>
  <c r="I37" i="2"/>
  <c r="I38" i="2"/>
  <c r="I39" i="2"/>
  <c r="I40" i="2"/>
  <c r="I42" i="2"/>
  <c r="I43" i="2"/>
  <c r="I44" i="2"/>
  <c r="I2" i="2"/>
  <c r="C3" i="2"/>
  <c r="C4" i="2"/>
  <c r="C5" i="2"/>
  <c r="C7" i="2"/>
  <c r="C8" i="2"/>
  <c r="C9" i="2"/>
  <c r="C10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6" i="2"/>
  <c r="C37" i="2"/>
  <c r="C38" i="2"/>
  <c r="C39" i="2"/>
  <c r="M39" i="2" s="1"/>
  <c r="C40" i="2"/>
  <c r="C41" i="2"/>
  <c r="C42" i="2"/>
  <c r="C43" i="2"/>
  <c r="C44" i="2"/>
  <c r="C2" i="2"/>
  <c r="G42" i="2" l="1"/>
  <c r="M42" i="2"/>
  <c r="G32" i="2"/>
  <c r="M32" i="2"/>
  <c r="G23" i="2"/>
  <c r="M23" i="2"/>
  <c r="G4" i="2"/>
  <c r="M4" i="2"/>
  <c r="G30" i="2"/>
  <c r="H29" i="2" s="1"/>
  <c r="M30" i="2"/>
  <c r="G40" i="2"/>
  <c r="M40" i="2"/>
  <c r="G31" i="2"/>
  <c r="M31" i="2"/>
  <c r="G22" i="2"/>
  <c r="M22" i="2"/>
  <c r="G13" i="2"/>
  <c r="M13" i="2"/>
  <c r="G3" i="2"/>
  <c r="M3" i="2"/>
  <c r="J19" i="2"/>
  <c r="J8" i="2"/>
  <c r="K7" i="2" s="1"/>
  <c r="G21" i="2"/>
  <c r="H18" i="2" s="1"/>
  <c r="M21" i="2"/>
  <c r="G12" i="2"/>
  <c r="H12" i="2" s="1"/>
  <c r="M12" i="2"/>
  <c r="G39" i="2"/>
  <c r="G38" i="2"/>
  <c r="M38" i="2"/>
  <c r="G29" i="2"/>
  <c r="M29" i="2"/>
  <c r="G20" i="2"/>
  <c r="M20" i="2"/>
  <c r="G10" i="2"/>
  <c r="M10" i="2"/>
  <c r="G37" i="2"/>
  <c r="M37" i="2"/>
  <c r="G27" i="2"/>
  <c r="M27" i="2"/>
  <c r="G19" i="2"/>
  <c r="M19" i="2"/>
  <c r="G9" i="2"/>
  <c r="M9" i="2"/>
  <c r="G44" i="2"/>
  <c r="M44" i="2"/>
  <c r="G36" i="2"/>
  <c r="M36" i="2"/>
  <c r="N36" i="2" s="1"/>
  <c r="G26" i="2"/>
  <c r="M26" i="2"/>
  <c r="G18" i="2"/>
  <c r="M18" i="2"/>
  <c r="G2" i="2"/>
  <c r="M2" i="2"/>
  <c r="N2" i="2" s="1"/>
  <c r="G34" i="2"/>
  <c r="M34" i="2"/>
  <c r="G25" i="2"/>
  <c r="M25" i="2"/>
  <c r="G16" i="2"/>
  <c r="M16" i="2"/>
  <c r="G7" i="2"/>
  <c r="H7" i="2" s="1"/>
  <c r="M7" i="2"/>
  <c r="N7" i="2" s="1"/>
  <c r="J12" i="2"/>
  <c r="G43" i="2"/>
  <c r="H36" i="2" s="1"/>
  <c r="M43" i="2"/>
  <c r="G33" i="2"/>
  <c r="M33" i="2"/>
  <c r="G15" i="2"/>
  <c r="M15" i="2"/>
  <c r="G5" i="2"/>
  <c r="M5" i="2"/>
  <c r="J4" i="2"/>
  <c r="J38" i="2"/>
  <c r="J29" i="2"/>
  <c r="J37" i="2"/>
  <c r="J44" i="2"/>
  <c r="J27" i="2"/>
  <c r="J40" i="2"/>
  <c r="J31" i="2"/>
  <c r="J21" i="2"/>
  <c r="J10" i="2"/>
  <c r="J22" i="2"/>
  <c r="J39" i="2"/>
  <c r="J30" i="2"/>
  <c r="J20" i="2"/>
  <c r="K18" i="2" s="1"/>
  <c r="J9" i="2"/>
  <c r="J13" i="2"/>
  <c r="J2" i="2"/>
  <c r="J36" i="2"/>
  <c r="J26" i="2"/>
  <c r="J16" i="2"/>
  <c r="J5" i="2"/>
  <c r="J3" i="2"/>
  <c r="H2" i="2"/>
  <c r="J34" i="2"/>
  <c r="J25" i="2"/>
  <c r="J15" i="2"/>
  <c r="J43" i="2"/>
  <c r="J33" i="2"/>
  <c r="J23" i="2"/>
  <c r="J42" i="2"/>
  <c r="J32" i="2"/>
  <c r="N29" i="2" l="1"/>
  <c r="K12" i="2"/>
  <c r="N18" i="2"/>
  <c r="K29" i="2"/>
  <c r="K36" i="2"/>
  <c r="K2" i="2"/>
  <c r="N12" i="2"/>
</calcChain>
</file>

<file path=xl/sharedStrings.xml><?xml version="1.0" encoding="utf-8"?>
<sst xmlns="http://schemas.openxmlformats.org/spreadsheetml/2006/main" count="905" uniqueCount="105">
  <si>
    <t>FID</t>
  </si>
  <si>
    <t>FID_grand_</t>
  </si>
  <si>
    <t>AREA</t>
  </si>
  <si>
    <t>PERIMETER</t>
  </si>
  <si>
    <t>WSD0102_</t>
  </si>
  <si>
    <t>WSD0102_ID</t>
  </si>
  <si>
    <t>WSD_NUM</t>
  </si>
  <si>
    <t>WSD_NAME</t>
  </si>
  <si>
    <t>WSD_HEC</t>
  </si>
  <si>
    <t>WSD_ACRE</t>
  </si>
  <si>
    <t>ACRES</t>
  </si>
  <si>
    <t>HECTARES</t>
  </si>
  <si>
    <t>ACREAGE</t>
  </si>
  <si>
    <t>site_id</t>
  </si>
  <si>
    <t>FID_soils_</t>
  </si>
  <si>
    <t>ID</t>
  </si>
  <si>
    <t>GRIDCODE</t>
  </si>
  <si>
    <t>Descriptio</t>
  </si>
  <si>
    <t>area_calc</t>
  </si>
  <si>
    <t>Grand Anse</t>
  </si>
  <si>
    <t>S2</t>
  </si>
  <si>
    <t>Woburn clay loam (stonybouldery phase)</t>
  </si>
  <si>
    <t>Woburn clay loam</t>
  </si>
  <si>
    <t>No_Soil</t>
  </si>
  <si>
    <t>Hope clay</t>
  </si>
  <si>
    <t>S3</t>
  </si>
  <si>
    <t>Hartman clay</t>
  </si>
  <si>
    <t>S5</t>
  </si>
  <si>
    <t>Capitol clay loam</t>
  </si>
  <si>
    <t>Capitol clay loam (very steep shallow phase)</t>
  </si>
  <si>
    <t>Capitol clay loam ( stony bouldery phase )</t>
  </si>
  <si>
    <t>S1</t>
  </si>
  <si>
    <t>Beach</t>
  </si>
  <si>
    <t>S6</t>
  </si>
  <si>
    <t>Plains Clay Loam</t>
  </si>
  <si>
    <t>S4</t>
  </si>
  <si>
    <t>K (in/hr)</t>
  </si>
  <si>
    <t>Min</t>
  </si>
  <si>
    <t>Max (in/hr)</t>
  </si>
  <si>
    <t>Max</t>
  </si>
  <si>
    <t>area (ac)</t>
  </si>
  <si>
    <t>K</t>
  </si>
  <si>
    <t>Psi</t>
  </si>
  <si>
    <t>soiltype</t>
  </si>
  <si>
    <t>areaac</t>
  </si>
  <si>
    <t>k</t>
  </si>
  <si>
    <t>psi</t>
  </si>
  <si>
    <t>phi</t>
  </si>
  <si>
    <t>fc</t>
  </si>
  <si>
    <t>wp</t>
  </si>
  <si>
    <t>[JUNCTIONS]</t>
  </si>
  <si>
    <t>;;Name</t>
  </si>
  <si>
    <t>Elevation</t>
  </si>
  <si>
    <t>MaxDepth</t>
  </si>
  <si>
    <t>InitDepth</t>
  </si>
  <si>
    <t>SurDepth</t>
  </si>
  <si>
    <t>Aponded</t>
  </si>
  <si>
    <t>;;--------------</t>
  </si>
  <si>
    <t>----------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</si>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</sst>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65" fontId="18" fillId="33" borderId="0" xfId="0" applyNumberFormat="1" applyFont="1" applyFill="1"/>
    <xf numFmtId="0" fontId="18" fillId="33" borderId="0" xfId="0" applyFont="1" applyFill="1"/>
    <xf numFmtId="0" fontId="18" fillId="0" borderId="0" xfId="0" applyFont="1" applyFill="1"/>
    <xf numFmtId="166" fontId="18" fillId="33" borderId="0" xfId="0" applyNumberFormat="1" applyFont="1" applyFill="1"/>
    <xf numFmtId="164" fontId="18" fillId="33" borderId="0" xfId="0" applyNumberFormat="1" applyFont="1" applyFill="1"/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7"/>
  <sheetViews>
    <sheetView topLeftCell="A200" workbookViewId="0">
      <selection activeCell="S1" sqref="S1:S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</v>
      </c>
      <c r="C2">
        <v>2205802.8828099901</v>
      </c>
      <c r="D2">
        <v>11037.518209</v>
      </c>
      <c r="E2">
        <v>66</v>
      </c>
      <c r="F2">
        <v>2</v>
      </c>
      <c r="G2">
        <v>2</v>
      </c>
      <c r="H2" t="s">
        <v>19</v>
      </c>
      <c r="I2">
        <v>220.580299999999</v>
      </c>
      <c r="J2">
        <v>545.0539</v>
      </c>
      <c r="K2">
        <v>545.08359918099904</v>
      </c>
      <c r="L2">
        <v>220.58028828100001</v>
      </c>
      <c r="M2">
        <v>545.06600000000003</v>
      </c>
      <c r="N2" t="s">
        <v>20</v>
      </c>
      <c r="O2">
        <v>23628</v>
      </c>
      <c r="P2">
        <v>45904</v>
      </c>
      <c r="Q2">
        <v>32</v>
      </c>
      <c r="R2" t="s">
        <v>21</v>
      </c>
      <c r="S2">
        <v>2.5628600000000001E-2</v>
      </c>
    </row>
    <row r="3" spans="1:19" x14ac:dyDescent="0.25">
      <c r="A3">
        <v>1</v>
      </c>
      <c r="B3">
        <v>0</v>
      </c>
      <c r="C3">
        <v>2205802.8828099901</v>
      </c>
      <c r="D3">
        <v>11037.518209</v>
      </c>
      <c r="E3">
        <v>66</v>
      </c>
      <c r="F3">
        <v>2</v>
      </c>
      <c r="G3">
        <v>2</v>
      </c>
      <c r="H3" t="s">
        <v>19</v>
      </c>
      <c r="I3">
        <v>220.580299999999</v>
      </c>
      <c r="J3">
        <v>545.0539</v>
      </c>
      <c r="K3">
        <v>545.08359918099904</v>
      </c>
      <c r="L3">
        <v>220.58028828100001</v>
      </c>
      <c r="M3">
        <v>545.06600000000003</v>
      </c>
      <c r="N3" t="s">
        <v>20</v>
      </c>
      <c r="O3">
        <v>23646</v>
      </c>
      <c r="P3">
        <v>45922</v>
      </c>
      <c r="Q3">
        <v>32</v>
      </c>
      <c r="R3" t="s">
        <v>21</v>
      </c>
      <c r="S3">
        <v>1.6759300000000001E-2</v>
      </c>
    </row>
    <row r="4" spans="1:19" x14ac:dyDescent="0.25">
      <c r="A4">
        <v>2</v>
      </c>
      <c r="B4">
        <v>0</v>
      </c>
      <c r="C4">
        <v>2205802.8828099901</v>
      </c>
      <c r="D4">
        <v>11037.518209</v>
      </c>
      <c r="E4">
        <v>66</v>
      </c>
      <c r="F4">
        <v>2</v>
      </c>
      <c r="G4">
        <v>2</v>
      </c>
      <c r="H4" t="s">
        <v>19</v>
      </c>
      <c r="I4">
        <v>220.580299999999</v>
      </c>
      <c r="J4">
        <v>545.0539</v>
      </c>
      <c r="K4">
        <v>545.08359918099904</v>
      </c>
      <c r="L4">
        <v>220.58028828100001</v>
      </c>
      <c r="M4">
        <v>545.06600000000003</v>
      </c>
      <c r="N4" t="s">
        <v>20</v>
      </c>
      <c r="O4">
        <v>23655</v>
      </c>
      <c r="P4">
        <v>45931</v>
      </c>
      <c r="Q4">
        <v>31</v>
      </c>
      <c r="R4" t="s">
        <v>22</v>
      </c>
      <c r="S4">
        <v>8.5152000000000005E-3</v>
      </c>
    </row>
    <row r="5" spans="1:19" x14ac:dyDescent="0.25">
      <c r="A5">
        <v>3</v>
      </c>
      <c r="B5">
        <v>0</v>
      </c>
      <c r="C5">
        <v>2205802.8828099901</v>
      </c>
      <c r="D5">
        <v>11037.518209</v>
      </c>
      <c r="E5">
        <v>66</v>
      </c>
      <c r="F5">
        <v>2</v>
      </c>
      <c r="G5">
        <v>2</v>
      </c>
      <c r="H5" t="s">
        <v>19</v>
      </c>
      <c r="I5">
        <v>220.580299999999</v>
      </c>
      <c r="J5">
        <v>545.0539</v>
      </c>
      <c r="K5">
        <v>545.08359918099904</v>
      </c>
      <c r="L5">
        <v>220.58028828100001</v>
      </c>
      <c r="M5">
        <v>545.06600000000003</v>
      </c>
      <c r="N5" t="s">
        <v>20</v>
      </c>
      <c r="O5">
        <v>23671</v>
      </c>
      <c r="P5">
        <v>45947</v>
      </c>
      <c r="Q5">
        <v>31</v>
      </c>
      <c r="R5" t="s">
        <v>22</v>
      </c>
      <c r="S5">
        <v>4.2172300000000003E-2</v>
      </c>
    </row>
    <row r="6" spans="1:19" x14ac:dyDescent="0.25">
      <c r="A6">
        <v>4</v>
      </c>
      <c r="B6">
        <v>0</v>
      </c>
      <c r="C6">
        <v>2205802.8828099901</v>
      </c>
      <c r="D6">
        <v>11037.518209</v>
      </c>
      <c r="E6">
        <v>66</v>
      </c>
      <c r="F6">
        <v>2</v>
      </c>
      <c r="G6">
        <v>2</v>
      </c>
      <c r="H6" t="s">
        <v>19</v>
      </c>
      <c r="I6">
        <v>220.580299999999</v>
      </c>
      <c r="J6">
        <v>545.0539</v>
      </c>
      <c r="K6">
        <v>545.08359918099904</v>
      </c>
      <c r="L6">
        <v>220.58028828100001</v>
      </c>
      <c r="M6">
        <v>545.06600000000003</v>
      </c>
      <c r="N6" t="s">
        <v>20</v>
      </c>
      <c r="O6">
        <v>23693</v>
      </c>
      <c r="P6">
        <v>45969</v>
      </c>
      <c r="Q6">
        <v>32</v>
      </c>
      <c r="R6" t="s">
        <v>21</v>
      </c>
      <c r="S6">
        <v>0.25994099999999998</v>
      </c>
    </row>
    <row r="7" spans="1:19" x14ac:dyDescent="0.25">
      <c r="A7">
        <v>5</v>
      </c>
      <c r="B7">
        <v>0</v>
      </c>
      <c r="C7">
        <v>2205802.8828099901</v>
      </c>
      <c r="D7">
        <v>11037.518209</v>
      </c>
      <c r="E7">
        <v>66</v>
      </c>
      <c r="F7">
        <v>2</v>
      </c>
      <c r="G7">
        <v>2</v>
      </c>
      <c r="H7" t="s">
        <v>19</v>
      </c>
      <c r="I7">
        <v>220.580299999999</v>
      </c>
      <c r="J7">
        <v>545.0539</v>
      </c>
      <c r="K7">
        <v>545.08359918099904</v>
      </c>
      <c r="L7">
        <v>220.58028828100001</v>
      </c>
      <c r="M7">
        <v>545.06600000000003</v>
      </c>
      <c r="N7" t="s">
        <v>20</v>
      </c>
      <c r="O7">
        <v>23707</v>
      </c>
      <c r="P7">
        <v>45983</v>
      </c>
      <c r="Q7">
        <v>32</v>
      </c>
      <c r="R7" t="s">
        <v>21</v>
      </c>
      <c r="S7">
        <v>1.9448E-2</v>
      </c>
    </row>
    <row r="8" spans="1:19" x14ac:dyDescent="0.25">
      <c r="A8">
        <v>6</v>
      </c>
      <c r="B8">
        <v>0</v>
      </c>
      <c r="C8">
        <v>2205802.8828099901</v>
      </c>
      <c r="D8">
        <v>11037.518209</v>
      </c>
      <c r="E8">
        <v>66</v>
      </c>
      <c r="F8">
        <v>2</v>
      </c>
      <c r="G8">
        <v>2</v>
      </c>
      <c r="H8" t="s">
        <v>19</v>
      </c>
      <c r="I8">
        <v>220.580299999999</v>
      </c>
      <c r="J8">
        <v>545.0539</v>
      </c>
      <c r="K8">
        <v>545.08359918099904</v>
      </c>
      <c r="L8">
        <v>220.58028828100001</v>
      </c>
      <c r="M8">
        <v>545.06600000000003</v>
      </c>
      <c r="N8" t="s">
        <v>20</v>
      </c>
      <c r="O8">
        <v>23731</v>
      </c>
      <c r="P8">
        <v>46007</v>
      </c>
      <c r="Q8">
        <v>32</v>
      </c>
      <c r="R8" t="s">
        <v>21</v>
      </c>
      <c r="S8">
        <v>1.6759300000000001E-2</v>
      </c>
    </row>
    <row r="9" spans="1:19" x14ac:dyDescent="0.25">
      <c r="A9">
        <v>7</v>
      </c>
      <c r="B9">
        <v>0</v>
      </c>
      <c r="C9">
        <v>2205802.8828099901</v>
      </c>
      <c r="D9">
        <v>11037.518209</v>
      </c>
      <c r="E9">
        <v>66</v>
      </c>
      <c r="F9">
        <v>2</v>
      </c>
      <c r="G9">
        <v>2</v>
      </c>
      <c r="H9" t="s">
        <v>19</v>
      </c>
      <c r="I9">
        <v>220.580299999999</v>
      </c>
      <c r="J9">
        <v>545.0539</v>
      </c>
      <c r="K9">
        <v>545.08359918099904</v>
      </c>
      <c r="L9">
        <v>220.58028828100001</v>
      </c>
      <c r="M9">
        <v>545.06600000000003</v>
      </c>
      <c r="N9" t="s">
        <v>20</v>
      </c>
      <c r="O9">
        <v>23736</v>
      </c>
      <c r="P9">
        <v>46012</v>
      </c>
      <c r="Q9">
        <v>32</v>
      </c>
      <c r="R9" t="s">
        <v>21</v>
      </c>
      <c r="S9">
        <v>6.5336400000000003E-2</v>
      </c>
    </row>
    <row r="10" spans="1:19" x14ac:dyDescent="0.25">
      <c r="A10">
        <v>8</v>
      </c>
      <c r="B10">
        <v>0</v>
      </c>
      <c r="C10">
        <v>2205802.8828099901</v>
      </c>
      <c r="D10">
        <v>11037.518209</v>
      </c>
      <c r="E10">
        <v>66</v>
      </c>
      <c r="F10">
        <v>2</v>
      </c>
      <c r="G10">
        <v>2</v>
      </c>
      <c r="H10" t="s">
        <v>19</v>
      </c>
      <c r="I10">
        <v>220.580299999999</v>
      </c>
      <c r="J10">
        <v>545.0539</v>
      </c>
      <c r="K10">
        <v>545.08359918099904</v>
      </c>
      <c r="L10">
        <v>220.58028828100001</v>
      </c>
      <c r="M10">
        <v>545.06600000000003</v>
      </c>
      <c r="N10" t="s">
        <v>20</v>
      </c>
      <c r="O10">
        <v>23765</v>
      </c>
      <c r="P10">
        <v>46041</v>
      </c>
      <c r="Q10">
        <v>32</v>
      </c>
      <c r="R10" t="s">
        <v>21</v>
      </c>
      <c r="S10">
        <v>3.7419899999999999E-2</v>
      </c>
    </row>
    <row r="11" spans="1:19" x14ac:dyDescent="0.25">
      <c r="A11">
        <v>9</v>
      </c>
      <c r="B11">
        <v>0</v>
      </c>
      <c r="C11">
        <v>2205802.8828099901</v>
      </c>
      <c r="D11">
        <v>11037.518209</v>
      </c>
      <c r="E11">
        <v>66</v>
      </c>
      <c r="F11">
        <v>2</v>
      </c>
      <c r="G11">
        <v>2</v>
      </c>
      <c r="H11" t="s">
        <v>19</v>
      </c>
      <c r="I11">
        <v>220.580299999999</v>
      </c>
      <c r="J11">
        <v>545.0539</v>
      </c>
      <c r="K11">
        <v>545.08359918099904</v>
      </c>
      <c r="L11">
        <v>220.58028828100001</v>
      </c>
      <c r="M11">
        <v>545.06600000000003</v>
      </c>
      <c r="N11" t="s">
        <v>20</v>
      </c>
      <c r="O11">
        <v>23778</v>
      </c>
      <c r="P11">
        <v>46054</v>
      </c>
      <c r="Q11">
        <v>32</v>
      </c>
      <c r="R11" t="s">
        <v>21</v>
      </c>
      <c r="S11">
        <v>0.204263</v>
      </c>
    </row>
    <row r="12" spans="1:19" x14ac:dyDescent="0.25">
      <c r="A12">
        <v>10</v>
      </c>
      <c r="B12">
        <v>0</v>
      </c>
      <c r="C12">
        <v>2205802.8828099901</v>
      </c>
      <c r="D12">
        <v>11037.518209</v>
      </c>
      <c r="E12">
        <v>66</v>
      </c>
      <c r="F12">
        <v>2</v>
      </c>
      <c r="G12">
        <v>2</v>
      </c>
      <c r="H12" t="s">
        <v>19</v>
      </c>
      <c r="I12">
        <v>220.580299999999</v>
      </c>
      <c r="J12">
        <v>545.0539</v>
      </c>
      <c r="K12">
        <v>545.08359918099904</v>
      </c>
      <c r="L12">
        <v>220.58028828100001</v>
      </c>
      <c r="M12">
        <v>545.06600000000003</v>
      </c>
      <c r="N12" t="s">
        <v>20</v>
      </c>
      <c r="O12">
        <v>23787</v>
      </c>
      <c r="P12">
        <v>46063</v>
      </c>
      <c r="Q12">
        <v>32</v>
      </c>
      <c r="R12" t="s">
        <v>21</v>
      </c>
      <c r="S12">
        <v>1.3666599999999999E-2</v>
      </c>
    </row>
    <row r="13" spans="1:19" x14ac:dyDescent="0.25">
      <c r="A13">
        <v>11</v>
      </c>
      <c r="B13">
        <v>0</v>
      </c>
      <c r="C13">
        <v>2205802.8828099901</v>
      </c>
      <c r="D13">
        <v>11037.518209</v>
      </c>
      <c r="E13">
        <v>66</v>
      </c>
      <c r="F13">
        <v>2</v>
      </c>
      <c r="G13">
        <v>2</v>
      </c>
      <c r="H13" t="s">
        <v>19</v>
      </c>
      <c r="I13">
        <v>220.580299999999</v>
      </c>
      <c r="J13">
        <v>545.0539</v>
      </c>
      <c r="K13">
        <v>545.08359918099904</v>
      </c>
      <c r="L13">
        <v>220.58028828100001</v>
      </c>
      <c r="M13">
        <v>545.06600000000003</v>
      </c>
      <c r="N13" t="s">
        <v>20</v>
      </c>
      <c r="O13">
        <v>23804</v>
      </c>
      <c r="P13">
        <v>46079</v>
      </c>
      <c r="Q13">
        <v>18</v>
      </c>
      <c r="R13" t="s">
        <v>23</v>
      </c>
      <c r="S13">
        <v>3.2108100000000001E-2</v>
      </c>
    </row>
    <row r="14" spans="1:19" x14ac:dyDescent="0.25">
      <c r="A14">
        <v>12</v>
      </c>
      <c r="B14">
        <v>0</v>
      </c>
      <c r="C14">
        <v>2205802.8828099901</v>
      </c>
      <c r="D14">
        <v>11037.518209</v>
      </c>
      <c r="E14">
        <v>66</v>
      </c>
      <c r="F14">
        <v>2</v>
      </c>
      <c r="G14">
        <v>2</v>
      </c>
      <c r="H14" t="s">
        <v>19</v>
      </c>
      <c r="I14">
        <v>220.580299999999</v>
      </c>
      <c r="J14">
        <v>545.0539</v>
      </c>
      <c r="K14">
        <v>545.08359918099904</v>
      </c>
      <c r="L14">
        <v>220.58028828100001</v>
      </c>
      <c r="M14">
        <v>545.06600000000003</v>
      </c>
      <c r="N14" t="s">
        <v>20</v>
      </c>
      <c r="O14">
        <v>23836</v>
      </c>
      <c r="P14">
        <v>46110</v>
      </c>
      <c r="Q14">
        <v>16</v>
      </c>
      <c r="R14" t="s">
        <v>24</v>
      </c>
      <c r="S14">
        <v>6.4525499000000002</v>
      </c>
    </row>
    <row r="15" spans="1:19" x14ac:dyDescent="0.25">
      <c r="A15">
        <v>13</v>
      </c>
      <c r="B15">
        <v>0</v>
      </c>
      <c r="C15">
        <v>2205802.8828099901</v>
      </c>
      <c r="D15">
        <v>11037.518209</v>
      </c>
      <c r="E15">
        <v>66</v>
      </c>
      <c r="F15">
        <v>2</v>
      </c>
      <c r="G15">
        <v>2</v>
      </c>
      <c r="H15" t="s">
        <v>19</v>
      </c>
      <c r="I15">
        <v>220.580299999999</v>
      </c>
      <c r="J15">
        <v>545.0539</v>
      </c>
      <c r="K15">
        <v>545.08359918099904</v>
      </c>
      <c r="L15">
        <v>220.58028828100001</v>
      </c>
      <c r="M15">
        <v>545.06600000000003</v>
      </c>
      <c r="N15" t="s">
        <v>20</v>
      </c>
      <c r="O15">
        <v>23839</v>
      </c>
      <c r="P15">
        <v>46113</v>
      </c>
      <c r="Q15">
        <v>31</v>
      </c>
      <c r="R15" t="s">
        <v>22</v>
      </c>
      <c r="S15">
        <v>2.18415E-2</v>
      </c>
    </row>
    <row r="16" spans="1:19" x14ac:dyDescent="0.25">
      <c r="A16">
        <v>14</v>
      </c>
      <c r="B16">
        <v>0</v>
      </c>
      <c r="C16">
        <v>2205802.8828099901</v>
      </c>
      <c r="D16">
        <v>11037.518209</v>
      </c>
      <c r="E16">
        <v>66</v>
      </c>
      <c r="F16">
        <v>2</v>
      </c>
      <c r="G16">
        <v>2</v>
      </c>
      <c r="H16" t="s">
        <v>19</v>
      </c>
      <c r="I16">
        <v>220.580299999999</v>
      </c>
      <c r="J16">
        <v>545.0539</v>
      </c>
      <c r="K16">
        <v>545.08359918099904</v>
      </c>
      <c r="L16">
        <v>220.58028828100001</v>
      </c>
      <c r="M16">
        <v>545.06600000000003</v>
      </c>
      <c r="N16" t="s">
        <v>20</v>
      </c>
      <c r="O16">
        <v>23843</v>
      </c>
      <c r="P16">
        <v>46117</v>
      </c>
      <c r="Q16">
        <v>31</v>
      </c>
      <c r="R16" t="s">
        <v>22</v>
      </c>
      <c r="S16">
        <v>4.9092400000000001E-2</v>
      </c>
    </row>
    <row r="17" spans="1:19" x14ac:dyDescent="0.25">
      <c r="A17">
        <v>15</v>
      </c>
      <c r="B17">
        <v>0</v>
      </c>
      <c r="C17">
        <v>2205802.8828099901</v>
      </c>
      <c r="D17">
        <v>11037.518209</v>
      </c>
      <c r="E17">
        <v>66</v>
      </c>
      <c r="F17">
        <v>2</v>
      </c>
      <c r="G17">
        <v>2</v>
      </c>
      <c r="H17" t="s">
        <v>19</v>
      </c>
      <c r="I17">
        <v>220.580299999999</v>
      </c>
      <c r="J17">
        <v>545.0539</v>
      </c>
      <c r="K17">
        <v>545.08359918099904</v>
      </c>
      <c r="L17">
        <v>220.58028828100001</v>
      </c>
      <c r="M17">
        <v>545.06600000000003</v>
      </c>
      <c r="N17" t="s">
        <v>20</v>
      </c>
      <c r="O17">
        <v>23859</v>
      </c>
      <c r="P17">
        <v>46128</v>
      </c>
      <c r="Q17">
        <v>31</v>
      </c>
      <c r="R17" t="s">
        <v>22</v>
      </c>
      <c r="S17">
        <v>0.21859200000000001</v>
      </c>
    </row>
    <row r="18" spans="1:19" x14ac:dyDescent="0.25">
      <c r="A18">
        <v>16</v>
      </c>
      <c r="B18">
        <v>0</v>
      </c>
      <c r="C18">
        <v>2205802.8828099901</v>
      </c>
      <c r="D18">
        <v>11037.518209</v>
      </c>
      <c r="E18">
        <v>66</v>
      </c>
      <c r="F18">
        <v>2</v>
      </c>
      <c r="G18">
        <v>2</v>
      </c>
      <c r="H18" t="s">
        <v>19</v>
      </c>
      <c r="I18">
        <v>220.580299999999</v>
      </c>
      <c r="J18">
        <v>545.0539</v>
      </c>
      <c r="K18">
        <v>545.08359918099904</v>
      </c>
      <c r="L18">
        <v>220.58028828100001</v>
      </c>
      <c r="M18">
        <v>545.06600000000003</v>
      </c>
      <c r="N18" t="s">
        <v>20</v>
      </c>
      <c r="O18">
        <v>23862</v>
      </c>
      <c r="P18">
        <v>46136</v>
      </c>
      <c r="Q18">
        <v>32</v>
      </c>
      <c r="R18" t="s">
        <v>21</v>
      </c>
      <c r="S18">
        <v>1.67595E-2</v>
      </c>
    </row>
    <row r="19" spans="1:19" x14ac:dyDescent="0.25">
      <c r="A19">
        <v>17</v>
      </c>
      <c r="B19">
        <v>0</v>
      </c>
      <c r="C19">
        <v>2205802.8828099901</v>
      </c>
      <c r="D19">
        <v>11037.518209</v>
      </c>
      <c r="E19">
        <v>66</v>
      </c>
      <c r="F19">
        <v>2</v>
      </c>
      <c r="G19">
        <v>2</v>
      </c>
      <c r="H19" t="s">
        <v>19</v>
      </c>
      <c r="I19">
        <v>220.580299999999</v>
      </c>
      <c r="J19">
        <v>545.0539</v>
      </c>
      <c r="K19">
        <v>545.08359918099904</v>
      </c>
      <c r="L19">
        <v>220.58028828100001</v>
      </c>
      <c r="M19">
        <v>545.06600000000003</v>
      </c>
      <c r="N19" t="s">
        <v>20</v>
      </c>
      <c r="O19">
        <v>23867</v>
      </c>
      <c r="P19">
        <v>46141</v>
      </c>
      <c r="Q19">
        <v>31</v>
      </c>
      <c r="R19" t="s">
        <v>22</v>
      </c>
      <c r="S19">
        <v>0.115814</v>
      </c>
    </row>
    <row r="20" spans="1:19" x14ac:dyDescent="0.25">
      <c r="A20">
        <v>18</v>
      </c>
      <c r="B20">
        <v>0</v>
      </c>
      <c r="C20">
        <v>2205802.8828099901</v>
      </c>
      <c r="D20">
        <v>11037.518209</v>
      </c>
      <c r="E20">
        <v>66</v>
      </c>
      <c r="F20">
        <v>2</v>
      </c>
      <c r="G20">
        <v>2</v>
      </c>
      <c r="H20" t="s">
        <v>19</v>
      </c>
      <c r="I20">
        <v>220.580299999999</v>
      </c>
      <c r="J20">
        <v>545.0539</v>
      </c>
      <c r="K20">
        <v>545.08359918099904</v>
      </c>
      <c r="L20">
        <v>220.58028828100001</v>
      </c>
      <c r="M20">
        <v>545.06600000000003</v>
      </c>
      <c r="N20" t="s">
        <v>20</v>
      </c>
      <c r="O20">
        <v>23872</v>
      </c>
      <c r="P20">
        <v>46146</v>
      </c>
      <c r="Q20">
        <v>31</v>
      </c>
      <c r="R20" t="s">
        <v>22</v>
      </c>
      <c r="S20">
        <v>5.44725E-2</v>
      </c>
    </row>
    <row r="21" spans="1:19" x14ac:dyDescent="0.25">
      <c r="A21">
        <v>19</v>
      </c>
      <c r="B21">
        <v>0</v>
      </c>
      <c r="C21">
        <v>2205802.8828099901</v>
      </c>
      <c r="D21">
        <v>11037.518209</v>
      </c>
      <c r="E21">
        <v>66</v>
      </c>
      <c r="F21">
        <v>2</v>
      </c>
      <c r="G21">
        <v>2</v>
      </c>
      <c r="H21" t="s">
        <v>19</v>
      </c>
      <c r="I21">
        <v>220.580299999999</v>
      </c>
      <c r="J21">
        <v>545.0539</v>
      </c>
      <c r="K21">
        <v>545.08359918099904</v>
      </c>
      <c r="L21">
        <v>220.58028828100001</v>
      </c>
      <c r="M21">
        <v>545.06600000000003</v>
      </c>
      <c r="N21" t="s">
        <v>20</v>
      </c>
      <c r="O21">
        <v>23873</v>
      </c>
      <c r="P21">
        <v>46147</v>
      </c>
      <c r="Q21">
        <v>31</v>
      </c>
      <c r="R21" t="s">
        <v>22</v>
      </c>
      <c r="S21">
        <v>8.4174000000000002E-3</v>
      </c>
    </row>
    <row r="22" spans="1:19" x14ac:dyDescent="0.25">
      <c r="A22">
        <v>20</v>
      </c>
      <c r="B22">
        <v>0</v>
      </c>
      <c r="C22">
        <v>2205802.8828099901</v>
      </c>
      <c r="D22">
        <v>11037.518209</v>
      </c>
      <c r="E22">
        <v>66</v>
      </c>
      <c r="F22">
        <v>2</v>
      </c>
      <c r="G22">
        <v>2</v>
      </c>
      <c r="H22" t="s">
        <v>19</v>
      </c>
      <c r="I22">
        <v>220.580299999999</v>
      </c>
      <c r="J22">
        <v>545.0539</v>
      </c>
      <c r="K22">
        <v>545.08359918099904</v>
      </c>
      <c r="L22">
        <v>220.58028828100001</v>
      </c>
      <c r="M22">
        <v>545.06600000000003</v>
      </c>
      <c r="N22" t="s">
        <v>20</v>
      </c>
      <c r="O22">
        <v>23881</v>
      </c>
      <c r="P22">
        <v>46157</v>
      </c>
      <c r="Q22">
        <v>31</v>
      </c>
      <c r="R22" t="s">
        <v>22</v>
      </c>
      <c r="S22">
        <v>5.31516E-2</v>
      </c>
    </row>
    <row r="23" spans="1:19" x14ac:dyDescent="0.25">
      <c r="A23">
        <v>21</v>
      </c>
      <c r="B23">
        <v>0</v>
      </c>
      <c r="C23">
        <v>2205802.8828099901</v>
      </c>
      <c r="D23">
        <v>11037.518209</v>
      </c>
      <c r="E23">
        <v>66</v>
      </c>
      <c r="F23">
        <v>2</v>
      </c>
      <c r="G23">
        <v>2</v>
      </c>
      <c r="H23" t="s">
        <v>19</v>
      </c>
      <c r="I23">
        <v>220.580299999999</v>
      </c>
      <c r="J23">
        <v>545.0539</v>
      </c>
      <c r="K23">
        <v>545.08359918099904</v>
      </c>
      <c r="L23">
        <v>220.58028828100001</v>
      </c>
      <c r="M23">
        <v>545.06600000000003</v>
      </c>
      <c r="N23" t="s">
        <v>20</v>
      </c>
      <c r="O23">
        <v>23882</v>
      </c>
      <c r="P23">
        <v>46158</v>
      </c>
      <c r="Q23">
        <v>31</v>
      </c>
      <c r="R23" t="s">
        <v>22</v>
      </c>
      <c r="S23">
        <v>1.79114</v>
      </c>
    </row>
    <row r="24" spans="1:19" x14ac:dyDescent="0.25">
      <c r="A24">
        <v>22</v>
      </c>
      <c r="B24">
        <v>0</v>
      </c>
      <c r="C24">
        <v>2205802.8828099901</v>
      </c>
      <c r="D24">
        <v>11037.518209</v>
      </c>
      <c r="E24">
        <v>66</v>
      </c>
      <c r="F24">
        <v>2</v>
      </c>
      <c r="G24">
        <v>2</v>
      </c>
      <c r="H24" t="s">
        <v>19</v>
      </c>
      <c r="I24">
        <v>220.580299999999</v>
      </c>
      <c r="J24">
        <v>545.0539</v>
      </c>
      <c r="K24">
        <v>545.08359918099904</v>
      </c>
      <c r="L24">
        <v>220.58028828100001</v>
      </c>
      <c r="M24">
        <v>545.06600000000003</v>
      </c>
      <c r="N24" t="s">
        <v>20</v>
      </c>
      <c r="O24">
        <v>23887</v>
      </c>
      <c r="P24">
        <v>46163</v>
      </c>
      <c r="Q24">
        <v>31</v>
      </c>
      <c r="R24" t="s">
        <v>22</v>
      </c>
      <c r="S24">
        <v>3.6627699999999999E-2</v>
      </c>
    </row>
    <row r="25" spans="1:19" x14ac:dyDescent="0.25">
      <c r="A25">
        <v>23</v>
      </c>
      <c r="B25">
        <v>0</v>
      </c>
      <c r="C25">
        <v>2205802.8828099901</v>
      </c>
      <c r="D25">
        <v>11037.518209</v>
      </c>
      <c r="E25">
        <v>66</v>
      </c>
      <c r="F25">
        <v>2</v>
      </c>
      <c r="G25">
        <v>2</v>
      </c>
      <c r="H25" t="s">
        <v>19</v>
      </c>
      <c r="I25">
        <v>220.580299999999</v>
      </c>
      <c r="J25">
        <v>545.0539</v>
      </c>
      <c r="K25">
        <v>545.08359918099904</v>
      </c>
      <c r="L25">
        <v>220.58028828100001</v>
      </c>
      <c r="M25">
        <v>545.06600000000003</v>
      </c>
      <c r="N25" t="s">
        <v>20</v>
      </c>
      <c r="O25">
        <v>23892</v>
      </c>
      <c r="P25">
        <v>46172</v>
      </c>
      <c r="Q25">
        <v>31</v>
      </c>
      <c r="R25" t="s">
        <v>22</v>
      </c>
      <c r="S25">
        <v>8.4174000000000002E-3</v>
      </c>
    </row>
    <row r="26" spans="1:19" x14ac:dyDescent="0.25">
      <c r="A26">
        <v>24</v>
      </c>
      <c r="B26">
        <v>0</v>
      </c>
      <c r="C26">
        <v>2205802.8828099901</v>
      </c>
      <c r="D26">
        <v>11037.518209</v>
      </c>
      <c r="E26">
        <v>66</v>
      </c>
      <c r="F26">
        <v>2</v>
      </c>
      <c r="G26">
        <v>2</v>
      </c>
      <c r="H26" t="s">
        <v>19</v>
      </c>
      <c r="I26">
        <v>220.580299999999</v>
      </c>
      <c r="J26">
        <v>545.0539</v>
      </c>
      <c r="K26">
        <v>545.08359918099904</v>
      </c>
      <c r="L26">
        <v>220.58028828100001</v>
      </c>
      <c r="M26">
        <v>545.06600000000003</v>
      </c>
      <c r="N26" t="s">
        <v>20</v>
      </c>
      <c r="O26">
        <v>23931</v>
      </c>
      <c r="P26">
        <v>46199</v>
      </c>
      <c r="Q26">
        <v>31</v>
      </c>
      <c r="R26" t="s">
        <v>22</v>
      </c>
      <c r="S26">
        <v>0.23461099999999999</v>
      </c>
    </row>
    <row r="27" spans="1:19" x14ac:dyDescent="0.25">
      <c r="A27">
        <v>25</v>
      </c>
      <c r="B27">
        <v>0</v>
      </c>
      <c r="C27">
        <v>2205802.8828099901</v>
      </c>
      <c r="D27">
        <v>11037.518209</v>
      </c>
      <c r="E27">
        <v>66</v>
      </c>
      <c r="F27">
        <v>2</v>
      </c>
      <c r="G27">
        <v>2</v>
      </c>
      <c r="H27" t="s">
        <v>19</v>
      </c>
      <c r="I27">
        <v>220.580299999999</v>
      </c>
      <c r="J27">
        <v>545.0539</v>
      </c>
      <c r="K27">
        <v>545.08359918099904</v>
      </c>
      <c r="L27">
        <v>220.58028828100001</v>
      </c>
      <c r="M27">
        <v>545.06600000000003</v>
      </c>
      <c r="N27" t="s">
        <v>20</v>
      </c>
      <c r="O27">
        <v>23969</v>
      </c>
      <c r="P27">
        <v>46244</v>
      </c>
      <c r="Q27">
        <v>31</v>
      </c>
      <c r="R27" t="s">
        <v>22</v>
      </c>
      <c r="S27">
        <v>1.6759599999999999E-2</v>
      </c>
    </row>
    <row r="28" spans="1:19" x14ac:dyDescent="0.25">
      <c r="A28">
        <v>26</v>
      </c>
      <c r="B28">
        <v>0</v>
      </c>
      <c r="C28">
        <v>2205802.8828099901</v>
      </c>
      <c r="D28">
        <v>11037.518209</v>
      </c>
      <c r="E28">
        <v>66</v>
      </c>
      <c r="F28">
        <v>2</v>
      </c>
      <c r="G28">
        <v>2</v>
      </c>
      <c r="H28" t="s">
        <v>19</v>
      </c>
      <c r="I28">
        <v>220.580299999999</v>
      </c>
      <c r="J28">
        <v>545.0539</v>
      </c>
      <c r="K28">
        <v>545.08359918099904</v>
      </c>
      <c r="L28">
        <v>220.58028828100001</v>
      </c>
      <c r="M28">
        <v>545.06600000000003</v>
      </c>
      <c r="N28" t="s">
        <v>20</v>
      </c>
      <c r="O28">
        <v>23972</v>
      </c>
      <c r="P28">
        <v>46247</v>
      </c>
      <c r="Q28">
        <v>31</v>
      </c>
      <c r="R28" t="s">
        <v>22</v>
      </c>
      <c r="S28">
        <v>9.7107799999999994E-2</v>
      </c>
    </row>
    <row r="29" spans="1:19" x14ac:dyDescent="0.25">
      <c r="A29">
        <v>27</v>
      </c>
      <c r="B29">
        <v>0</v>
      </c>
      <c r="C29">
        <v>2205802.8828099901</v>
      </c>
      <c r="D29">
        <v>11037.518209</v>
      </c>
      <c r="E29">
        <v>66</v>
      </c>
      <c r="F29">
        <v>2</v>
      </c>
      <c r="G29">
        <v>2</v>
      </c>
      <c r="H29" t="s">
        <v>19</v>
      </c>
      <c r="I29">
        <v>220.580299999999</v>
      </c>
      <c r="J29">
        <v>545.0539</v>
      </c>
      <c r="K29">
        <v>545.08359918099904</v>
      </c>
      <c r="L29">
        <v>220.58028828100001</v>
      </c>
      <c r="M29">
        <v>545.06600000000003</v>
      </c>
      <c r="N29" t="s">
        <v>20</v>
      </c>
      <c r="O29">
        <v>23973</v>
      </c>
      <c r="P29">
        <v>46248</v>
      </c>
      <c r="Q29">
        <v>31</v>
      </c>
      <c r="R29" t="s">
        <v>22</v>
      </c>
      <c r="S29">
        <v>2.0181299999999999E-2</v>
      </c>
    </row>
    <row r="30" spans="1:19" x14ac:dyDescent="0.25">
      <c r="A30">
        <v>28</v>
      </c>
      <c r="B30">
        <v>0</v>
      </c>
      <c r="C30">
        <v>2205802.8828099901</v>
      </c>
      <c r="D30">
        <v>11037.518209</v>
      </c>
      <c r="E30">
        <v>66</v>
      </c>
      <c r="F30">
        <v>2</v>
      </c>
      <c r="G30">
        <v>2</v>
      </c>
      <c r="H30" t="s">
        <v>19</v>
      </c>
      <c r="I30">
        <v>220.580299999999</v>
      </c>
      <c r="J30">
        <v>545.0539</v>
      </c>
      <c r="K30">
        <v>545.08359918099904</v>
      </c>
      <c r="L30">
        <v>220.58028828100001</v>
      </c>
      <c r="M30">
        <v>545.06600000000003</v>
      </c>
      <c r="N30" t="s">
        <v>20</v>
      </c>
      <c r="O30">
        <v>24026</v>
      </c>
      <c r="P30">
        <v>46302</v>
      </c>
      <c r="Q30">
        <v>31</v>
      </c>
      <c r="R30" t="s">
        <v>22</v>
      </c>
      <c r="S30">
        <v>10.631699599999999</v>
      </c>
    </row>
    <row r="31" spans="1:19" x14ac:dyDescent="0.25">
      <c r="A31">
        <v>29</v>
      </c>
      <c r="B31">
        <v>0</v>
      </c>
      <c r="C31">
        <v>2205802.8828099901</v>
      </c>
      <c r="D31">
        <v>11037.518209</v>
      </c>
      <c r="E31">
        <v>66</v>
      </c>
      <c r="F31">
        <v>2</v>
      </c>
      <c r="G31">
        <v>2</v>
      </c>
      <c r="H31" t="s">
        <v>19</v>
      </c>
      <c r="I31">
        <v>220.580299999999</v>
      </c>
      <c r="J31">
        <v>545.0539</v>
      </c>
      <c r="K31">
        <v>545.08359918099904</v>
      </c>
      <c r="L31">
        <v>220.58028828100001</v>
      </c>
      <c r="M31">
        <v>545.06600000000003</v>
      </c>
      <c r="N31" t="s">
        <v>20</v>
      </c>
      <c r="O31">
        <v>24041</v>
      </c>
      <c r="P31">
        <v>46316</v>
      </c>
      <c r="Q31">
        <v>31</v>
      </c>
      <c r="R31" t="s">
        <v>22</v>
      </c>
      <c r="S31">
        <v>4.7432398999999998</v>
      </c>
    </row>
    <row r="32" spans="1:19" x14ac:dyDescent="0.25">
      <c r="A32">
        <v>30</v>
      </c>
      <c r="B32">
        <v>0</v>
      </c>
      <c r="C32">
        <v>2205802.8828099901</v>
      </c>
      <c r="D32">
        <v>11037.518209</v>
      </c>
      <c r="E32">
        <v>66</v>
      </c>
      <c r="F32">
        <v>2</v>
      </c>
      <c r="G32">
        <v>2</v>
      </c>
      <c r="H32" t="s">
        <v>19</v>
      </c>
      <c r="I32">
        <v>220.580299999999</v>
      </c>
      <c r="J32">
        <v>545.0539</v>
      </c>
      <c r="K32">
        <v>545.08359918099904</v>
      </c>
      <c r="L32">
        <v>220.58028828100001</v>
      </c>
      <c r="M32">
        <v>545.06600000000003</v>
      </c>
      <c r="N32" t="s">
        <v>20</v>
      </c>
      <c r="O32">
        <v>24290</v>
      </c>
      <c r="P32">
        <v>46566</v>
      </c>
      <c r="Q32">
        <v>31</v>
      </c>
      <c r="R32" t="s">
        <v>22</v>
      </c>
      <c r="S32">
        <v>13.744700399999999</v>
      </c>
    </row>
    <row r="33" spans="1:19" x14ac:dyDescent="0.25">
      <c r="A33">
        <v>31</v>
      </c>
      <c r="B33">
        <v>0</v>
      </c>
      <c r="C33">
        <v>2205802.8828099901</v>
      </c>
      <c r="D33">
        <v>11037.518209</v>
      </c>
      <c r="E33">
        <v>66</v>
      </c>
      <c r="F33">
        <v>2</v>
      </c>
      <c r="G33">
        <v>2</v>
      </c>
      <c r="H33" t="s">
        <v>19</v>
      </c>
      <c r="I33">
        <v>220.580299999999</v>
      </c>
      <c r="J33">
        <v>545.0539</v>
      </c>
      <c r="K33">
        <v>545.08359918099904</v>
      </c>
      <c r="L33">
        <v>220.58028828100001</v>
      </c>
      <c r="M33">
        <v>545.06600000000003</v>
      </c>
      <c r="N33" t="s">
        <v>20</v>
      </c>
      <c r="O33">
        <v>24410</v>
      </c>
      <c r="P33">
        <v>46685</v>
      </c>
      <c r="Q33">
        <v>32</v>
      </c>
      <c r="R33" t="s">
        <v>21</v>
      </c>
      <c r="S33">
        <v>39.226398500000002</v>
      </c>
    </row>
    <row r="34" spans="1:19" x14ac:dyDescent="0.25">
      <c r="A34">
        <v>32</v>
      </c>
      <c r="B34">
        <v>1</v>
      </c>
      <c r="C34">
        <v>2205802.8828099901</v>
      </c>
      <c r="D34">
        <v>11037.518209</v>
      </c>
      <c r="E34">
        <v>66</v>
      </c>
      <c r="F34">
        <v>2</v>
      </c>
      <c r="G34">
        <v>2</v>
      </c>
      <c r="H34" t="s">
        <v>19</v>
      </c>
      <c r="I34">
        <v>220.580299999999</v>
      </c>
      <c r="J34">
        <v>545.0539</v>
      </c>
      <c r="K34">
        <v>545.08359918099904</v>
      </c>
      <c r="L34">
        <v>220.58028828100001</v>
      </c>
      <c r="M34">
        <v>545.06600000000003</v>
      </c>
      <c r="N34" t="s">
        <v>25</v>
      </c>
      <c r="O34">
        <v>23687</v>
      </c>
      <c r="P34">
        <v>45963</v>
      </c>
      <c r="Q34">
        <v>15</v>
      </c>
      <c r="R34" t="s">
        <v>26</v>
      </c>
      <c r="S34">
        <v>2.2784499999999999E-2</v>
      </c>
    </row>
    <row r="35" spans="1:19" x14ac:dyDescent="0.25">
      <c r="A35">
        <v>33</v>
      </c>
      <c r="B35">
        <v>1</v>
      </c>
      <c r="C35">
        <v>2205802.8828099901</v>
      </c>
      <c r="D35">
        <v>11037.518209</v>
      </c>
      <c r="E35">
        <v>66</v>
      </c>
      <c r="F35">
        <v>2</v>
      </c>
      <c r="G35">
        <v>2</v>
      </c>
      <c r="H35" t="s">
        <v>19</v>
      </c>
      <c r="I35">
        <v>220.580299999999</v>
      </c>
      <c r="J35">
        <v>545.0539</v>
      </c>
      <c r="K35">
        <v>545.08359918099904</v>
      </c>
      <c r="L35">
        <v>220.58028828100001</v>
      </c>
      <c r="M35">
        <v>545.06600000000003</v>
      </c>
      <c r="N35" t="s">
        <v>25</v>
      </c>
      <c r="O35">
        <v>23732</v>
      </c>
      <c r="P35">
        <v>46008</v>
      </c>
      <c r="Q35">
        <v>15</v>
      </c>
      <c r="R35" t="s">
        <v>26</v>
      </c>
      <c r="S35">
        <v>2.83384E-2</v>
      </c>
    </row>
    <row r="36" spans="1:19" x14ac:dyDescent="0.25">
      <c r="A36">
        <v>34</v>
      </c>
      <c r="B36">
        <v>1</v>
      </c>
      <c r="C36">
        <v>2205802.8828099901</v>
      </c>
      <c r="D36">
        <v>11037.518209</v>
      </c>
      <c r="E36">
        <v>66</v>
      </c>
      <c r="F36">
        <v>2</v>
      </c>
      <c r="G36">
        <v>2</v>
      </c>
      <c r="H36" t="s">
        <v>19</v>
      </c>
      <c r="I36">
        <v>220.580299999999</v>
      </c>
      <c r="J36">
        <v>545.0539</v>
      </c>
      <c r="K36">
        <v>545.08359918099904</v>
      </c>
      <c r="L36">
        <v>220.58028828100001</v>
      </c>
      <c r="M36">
        <v>545.06600000000003</v>
      </c>
      <c r="N36" t="s">
        <v>25</v>
      </c>
      <c r="O36">
        <v>23751</v>
      </c>
      <c r="P36">
        <v>46027</v>
      </c>
      <c r="Q36">
        <v>18</v>
      </c>
      <c r="R36" t="s">
        <v>23</v>
      </c>
      <c r="S36">
        <v>0.15986400000000001</v>
      </c>
    </row>
    <row r="37" spans="1:19" x14ac:dyDescent="0.25">
      <c r="A37">
        <v>35</v>
      </c>
      <c r="B37">
        <v>1</v>
      </c>
      <c r="C37">
        <v>2205802.8828099901</v>
      </c>
      <c r="D37">
        <v>11037.518209</v>
      </c>
      <c r="E37">
        <v>66</v>
      </c>
      <c r="F37">
        <v>2</v>
      </c>
      <c r="G37">
        <v>2</v>
      </c>
      <c r="H37" t="s">
        <v>19</v>
      </c>
      <c r="I37">
        <v>220.580299999999</v>
      </c>
      <c r="J37">
        <v>545.0539</v>
      </c>
      <c r="K37">
        <v>545.08359918099904</v>
      </c>
      <c r="L37">
        <v>220.58028828100001</v>
      </c>
      <c r="M37">
        <v>545.06600000000003</v>
      </c>
      <c r="N37" t="s">
        <v>25</v>
      </c>
      <c r="O37">
        <v>23759</v>
      </c>
      <c r="P37">
        <v>46035</v>
      </c>
      <c r="Q37">
        <v>18</v>
      </c>
      <c r="R37" t="s">
        <v>23</v>
      </c>
      <c r="S37">
        <v>0.55391400000000002</v>
      </c>
    </row>
    <row r="38" spans="1:19" x14ac:dyDescent="0.25">
      <c r="A38">
        <v>36</v>
      </c>
      <c r="B38">
        <v>1</v>
      </c>
      <c r="C38">
        <v>2205802.8828099901</v>
      </c>
      <c r="D38">
        <v>11037.518209</v>
      </c>
      <c r="E38">
        <v>66</v>
      </c>
      <c r="F38">
        <v>2</v>
      </c>
      <c r="G38">
        <v>2</v>
      </c>
      <c r="H38" t="s">
        <v>19</v>
      </c>
      <c r="I38">
        <v>220.580299999999</v>
      </c>
      <c r="J38">
        <v>545.0539</v>
      </c>
      <c r="K38">
        <v>545.08359918099904</v>
      </c>
      <c r="L38">
        <v>220.58028828100001</v>
      </c>
      <c r="M38">
        <v>545.06600000000003</v>
      </c>
      <c r="N38" t="s">
        <v>25</v>
      </c>
      <c r="O38">
        <v>23760</v>
      </c>
      <c r="P38">
        <v>46036</v>
      </c>
      <c r="Q38">
        <v>18</v>
      </c>
      <c r="R38" t="s">
        <v>23</v>
      </c>
      <c r="S38">
        <v>0.88863999999999999</v>
      </c>
    </row>
    <row r="39" spans="1:19" x14ac:dyDescent="0.25">
      <c r="A39">
        <v>37</v>
      </c>
      <c r="B39">
        <v>1</v>
      </c>
      <c r="C39">
        <v>2205802.8828099901</v>
      </c>
      <c r="D39">
        <v>11037.518209</v>
      </c>
      <c r="E39">
        <v>66</v>
      </c>
      <c r="F39">
        <v>2</v>
      </c>
      <c r="G39">
        <v>2</v>
      </c>
      <c r="H39" t="s">
        <v>19</v>
      </c>
      <c r="I39">
        <v>220.580299999999</v>
      </c>
      <c r="J39">
        <v>545.0539</v>
      </c>
      <c r="K39">
        <v>545.08359918099904</v>
      </c>
      <c r="L39">
        <v>220.58028828100001</v>
      </c>
      <c r="M39">
        <v>545.06600000000003</v>
      </c>
      <c r="N39" t="s">
        <v>25</v>
      </c>
      <c r="O39">
        <v>23797</v>
      </c>
      <c r="P39">
        <v>46072</v>
      </c>
      <c r="Q39">
        <v>31</v>
      </c>
      <c r="R39" t="s">
        <v>22</v>
      </c>
      <c r="S39">
        <v>0.25877800000000001</v>
      </c>
    </row>
    <row r="40" spans="1:19" x14ac:dyDescent="0.25">
      <c r="A40">
        <v>38</v>
      </c>
      <c r="B40">
        <v>1</v>
      </c>
      <c r="C40">
        <v>2205802.8828099901</v>
      </c>
      <c r="D40">
        <v>11037.518209</v>
      </c>
      <c r="E40">
        <v>66</v>
      </c>
      <c r="F40">
        <v>2</v>
      </c>
      <c r="G40">
        <v>2</v>
      </c>
      <c r="H40" t="s">
        <v>19</v>
      </c>
      <c r="I40">
        <v>220.580299999999</v>
      </c>
      <c r="J40">
        <v>545.0539</v>
      </c>
      <c r="K40">
        <v>545.08359918099904</v>
      </c>
      <c r="L40">
        <v>220.58028828100001</v>
      </c>
      <c r="M40">
        <v>545.06600000000003</v>
      </c>
      <c r="N40" t="s">
        <v>25</v>
      </c>
      <c r="O40">
        <v>23804</v>
      </c>
      <c r="P40">
        <v>46079</v>
      </c>
      <c r="Q40">
        <v>18</v>
      </c>
      <c r="R40" t="s">
        <v>23</v>
      </c>
      <c r="S40">
        <v>5.7932400000000002E-2</v>
      </c>
    </row>
    <row r="41" spans="1:19" x14ac:dyDescent="0.25">
      <c r="A41">
        <v>39</v>
      </c>
      <c r="B41">
        <v>1</v>
      </c>
      <c r="C41">
        <v>2205802.8828099901</v>
      </c>
      <c r="D41">
        <v>11037.518209</v>
      </c>
      <c r="E41">
        <v>66</v>
      </c>
      <c r="F41">
        <v>2</v>
      </c>
      <c r="G41">
        <v>2</v>
      </c>
      <c r="H41" t="s">
        <v>19</v>
      </c>
      <c r="I41">
        <v>220.580299999999</v>
      </c>
      <c r="J41">
        <v>545.0539</v>
      </c>
      <c r="K41">
        <v>545.08359918099904</v>
      </c>
      <c r="L41">
        <v>220.58028828100001</v>
      </c>
      <c r="M41">
        <v>545.06600000000003</v>
      </c>
      <c r="N41" t="s">
        <v>25</v>
      </c>
      <c r="O41">
        <v>23813</v>
      </c>
      <c r="P41">
        <v>46088</v>
      </c>
      <c r="Q41">
        <v>31</v>
      </c>
      <c r="R41" t="s">
        <v>22</v>
      </c>
      <c r="S41">
        <v>5.6687500000000002E-2</v>
      </c>
    </row>
    <row r="42" spans="1:19" x14ac:dyDescent="0.25">
      <c r="A42">
        <v>40</v>
      </c>
      <c r="B42">
        <v>1</v>
      </c>
      <c r="C42">
        <v>2205802.8828099901</v>
      </c>
      <c r="D42">
        <v>11037.518209</v>
      </c>
      <c r="E42">
        <v>66</v>
      </c>
      <c r="F42">
        <v>2</v>
      </c>
      <c r="G42">
        <v>2</v>
      </c>
      <c r="H42" t="s">
        <v>19</v>
      </c>
      <c r="I42">
        <v>220.580299999999</v>
      </c>
      <c r="J42">
        <v>545.0539</v>
      </c>
      <c r="K42">
        <v>545.08359918099904</v>
      </c>
      <c r="L42">
        <v>220.58028828100001</v>
      </c>
      <c r="M42">
        <v>545.06600000000003</v>
      </c>
      <c r="N42" t="s">
        <v>25</v>
      </c>
      <c r="O42">
        <v>23829</v>
      </c>
      <c r="P42">
        <v>46104</v>
      </c>
      <c r="Q42">
        <v>31</v>
      </c>
      <c r="R42" t="s">
        <v>22</v>
      </c>
      <c r="S42">
        <v>4.8029000000000002E-2</v>
      </c>
    </row>
    <row r="43" spans="1:19" x14ac:dyDescent="0.25">
      <c r="A43">
        <v>41</v>
      </c>
      <c r="B43">
        <v>1</v>
      </c>
      <c r="C43">
        <v>2205802.8828099901</v>
      </c>
      <c r="D43">
        <v>11037.518209</v>
      </c>
      <c r="E43">
        <v>66</v>
      </c>
      <c r="F43">
        <v>2</v>
      </c>
      <c r="G43">
        <v>2</v>
      </c>
      <c r="H43" t="s">
        <v>19</v>
      </c>
      <c r="I43">
        <v>220.580299999999</v>
      </c>
      <c r="J43">
        <v>545.0539</v>
      </c>
      <c r="K43">
        <v>545.08359918099904</v>
      </c>
      <c r="L43">
        <v>220.58028828100001</v>
      </c>
      <c r="M43">
        <v>545.06600000000003</v>
      </c>
      <c r="N43" t="s">
        <v>25</v>
      </c>
      <c r="O43">
        <v>23836</v>
      </c>
      <c r="P43">
        <v>46110</v>
      </c>
      <c r="Q43">
        <v>16</v>
      </c>
      <c r="R43" t="s">
        <v>24</v>
      </c>
      <c r="S43">
        <v>7.8713898999999996</v>
      </c>
    </row>
    <row r="44" spans="1:19" x14ac:dyDescent="0.25">
      <c r="A44">
        <v>42</v>
      </c>
      <c r="B44">
        <v>1</v>
      </c>
      <c r="C44">
        <v>2205802.8828099901</v>
      </c>
      <c r="D44">
        <v>11037.518209</v>
      </c>
      <c r="E44">
        <v>66</v>
      </c>
      <c r="F44">
        <v>2</v>
      </c>
      <c r="G44">
        <v>2</v>
      </c>
      <c r="H44" t="s">
        <v>19</v>
      </c>
      <c r="I44">
        <v>220.580299999999</v>
      </c>
      <c r="J44">
        <v>545.0539</v>
      </c>
      <c r="K44">
        <v>545.08359918099904</v>
      </c>
      <c r="L44">
        <v>220.58028828100001</v>
      </c>
      <c r="M44">
        <v>545.06600000000003</v>
      </c>
      <c r="N44" t="s">
        <v>25</v>
      </c>
      <c r="O44">
        <v>23839</v>
      </c>
      <c r="P44">
        <v>46113</v>
      </c>
      <c r="Q44">
        <v>31</v>
      </c>
      <c r="R44" t="s">
        <v>22</v>
      </c>
      <c r="S44">
        <v>8.8205999999999996E-3</v>
      </c>
    </row>
    <row r="45" spans="1:19" x14ac:dyDescent="0.25">
      <c r="A45">
        <v>43</v>
      </c>
      <c r="B45">
        <v>1</v>
      </c>
      <c r="C45">
        <v>2205802.8828099901</v>
      </c>
      <c r="D45">
        <v>11037.518209</v>
      </c>
      <c r="E45">
        <v>66</v>
      </c>
      <c r="F45">
        <v>2</v>
      </c>
      <c r="G45">
        <v>2</v>
      </c>
      <c r="H45" t="s">
        <v>19</v>
      </c>
      <c r="I45">
        <v>220.580299999999</v>
      </c>
      <c r="J45">
        <v>545.0539</v>
      </c>
      <c r="K45">
        <v>545.08359918099904</v>
      </c>
      <c r="L45">
        <v>220.58028828100001</v>
      </c>
      <c r="M45">
        <v>545.06600000000003</v>
      </c>
      <c r="N45" t="s">
        <v>25</v>
      </c>
      <c r="O45">
        <v>23853</v>
      </c>
      <c r="P45">
        <v>46122</v>
      </c>
      <c r="Q45">
        <v>31</v>
      </c>
      <c r="R45" t="s">
        <v>22</v>
      </c>
      <c r="S45">
        <v>0.36923299999999998</v>
      </c>
    </row>
    <row r="46" spans="1:19" x14ac:dyDescent="0.25">
      <c r="A46">
        <v>44</v>
      </c>
      <c r="B46">
        <v>1</v>
      </c>
      <c r="C46">
        <v>2205802.8828099901</v>
      </c>
      <c r="D46">
        <v>11037.518209</v>
      </c>
      <c r="E46">
        <v>66</v>
      </c>
      <c r="F46">
        <v>2</v>
      </c>
      <c r="G46">
        <v>2</v>
      </c>
      <c r="H46" t="s">
        <v>19</v>
      </c>
      <c r="I46">
        <v>220.580299999999</v>
      </c>
      <c r="J46">
        <v>545.0539</v>
      </c>
      <c r="K46">
        <v>545.08359918099904</v>
      </c>
      <c r="L46">
        <v>220.58028828100001</v>
      </c>
      <c r="M46">
        <v>545.06600000000003</v>
      </c>
      <c r="N46" t="s">
        <v>25</v>
      </c>
      <c r="O46">
        <v>23860</v>
      </c>
      <c r="P46">
        <v>46129</v>
      </c>
      <c r="Q46">
        <v>31</v>
      </c>
      <c r="R46" t="s">
        <v>22</v>
      </c>
      <c r="S46">
        <v>0.91797099999999998</v>
      </c>
    </row>
    <row r="47" spans="1:19" x14ac:dyDescent="0.25">
      <c r="A47">
        <v>45</v>
      </c>
      <c r="B47">
        <v>1</v>
      </c>
      <c r="C47">
        <v>2205802.8828099901</v>
      </c>
      <c r="D47">
        <v>11037.518209</v>
      </c>
      <c r="E47">
        <v>66</v>
      </c>
      <c r="F47">
        <v>2</v>
      </c>
      <c r="G47">
        <v>2</v>
      </c>
      <c r="H47" t="s">
        <v>19</v>
      </c>
      <c r="I47">
        <v>220.580299999999</v>
      </c>
      <c r="J47">
        <v>545.0539</v>
      </c>
      <c r="K47">
        <v>545.08359918099904</v>
      </c>
      <c r="L47">
        <v>220.58028828100001</v>
      </c>
      <c r="M47">
        <v>545.06600000000003</v>
      </c>
      <c r="N47" t="s">
        <v>25</v>
      </c>
      <c r="O47">
        <v>23863</v>
      </c>
      <c r="P47">
        <v>46137</v>
      </c>
      <c r="Q47">
        <v>31</v>
      </c>
      <c r="R47" t="s">
        <v>22</v>
      </c>
      <c r="S47">
        <v>1.36667E-2</v>
      </c>
    </row>
    <row r="48" spans="1:19" x14ac:dyDescent="0.25">
      <c r="A48">
        <v>46</v>
      </c>
      <c r="B48">
        <v>1</v>
      </c>
      <c r="C48">
        <v>2205802.8828099901</v>
      </c>
      <c r="D48">
        <v>11037.518209</v>
      </c>
      <c r="E48">
        <v>66</v>
      </c>
      <c r="F48">
        <v>2</v>
      </c>
      <c r="G48">
        <v>2</v>
      </c>
      <c r="H48" t="s">
        <v>19</v>
      </c>
      <c r="I48">
        <v>220.580299999999</v>
      </c>
      <c r="J48">
        <v>545.0539</v>
      </c>
      <c r="K48">
        <v>545.08359918099904</v>
      </c>
      <c r="L48">
        <v>220.58028828100001</v>
      </c>
      <c r="M48">
        <v>545.06600000000003</v>
      </c>
      <c r="N48" t="s">
        <v>25</v>
      </c>
      <c r="O48">
        <v>23874</v>
      </c>
      <c r="P48">
        <v>46148</v>
      </c>
      <c r="Q48">
        <v>31</v>
      </c>
      <c r="R48" t="s">
        <v>22</v>
      </c>
      <c r="S48">
        <v>1.0656300000000001</v>
      </c>
    </row>
    <row r="49" spans="1:19" x14ac:dyDescent="0.25">
      <c r="A49">
        <v>47</v>
      </c>
      <c r="B49">
        <v>1</v>
      </c>
      <c r="C49">
        <v>2205802.8828099901</v>
      </c>
      <c r="D49">
        <v>11037.518209</v>
      </c>
      <c r="E49">
        <v>66</v>
      </c>
      <c r="F49">
        <v>2</v>
      </c>
      <c r="G49">
        <v>2</v>
      </c>
      <c r="H49" t="s">
        <v>19</v>
      </c>
      <c r="I49">
        <v>220.580299999999</v>
      </c>
      <c r="J49">
        <v>545.0539</v>
      </c>
      <c r="K49">
        <v>545.08359918099904</v>
      </c>
      <c r="L49">
        <v>220.58028828100001</v>
      </c>
      <c r="M49">
        <v>545.06600000000003</v>
      </c>
      <c r="N49" t="s">
        <v>25</v>
      </c>
      <c r="O49">
        <v>23885</v>
      </c>
      <c r="P49">
        <v>46161</v>
      </c>
      <c r="Q49">
        <v>31</v>
      </c>
      <c r="R49" t="s">
        <v>22</v>
      </c>
      <c r="S49">
        <v>2.10516E-2</v>
      </c>
    </row>
    <row r="50" spans="1:19" x14ac:dyDescent="0.25">
      <c r="A50">
        <v>48</v>
      </c>
      <c r="B50">
        <v>1</v>
      </c>
      <c r="C50">
        <v>2205802.8828099901</v>
      </c>
      <c r="D50">
        <v>11037.518209</v>
      </c>
      <c r="E50">
        <v>66</v>
      </c>
      <c r="F50">
        <v>2</v>
      </c>
      <c r="G50">
        <v>2</v>
      </c>
      <c r="H50" t="s">
        <v>19</v>
      </c>
      <c r="I50">
        <v>220.580299999999</v>
      </c>
      <c r="J50">
        <v>545.0539</v>
      </c>
      <c r="K50">
        <v>545.08359918099904</v>
      </c>
      <c r="L50">
        <v>220.58028828100001</v>
      </c>
      <c r="M50">
        <v>545.06600000000003</v>
      </c>
      <c r="N50" t="s">
        <v>25</v>
      </c>
      <c r="O50">
        <v>23923</v>
      </c>
      <c r="P50">
        <v>46191</v>
      </c>
      <c r="Q50">
        <v>31</v>
      </c>
      <c r="R50" t="s">
        <v>22</v>
      </c>
      <c r="S50">
        <v>7.9174900000000006E-2</v>
      </c>
    </row>
    <row r="51" spans="1:19" x14ac:dyDescent="0.25">
      <c r="A51">
        <v>49</v>
      </c>
      <c r="B51">
        <v>1</v>
      </c>
      <c r="C51">
        <v>2205802.8828099901</v>
      </c>
      <c r="D51">
        <v>11037.518209</v>
      </c>
      <c r="E51">
        <v>66</v>
      </c>
      <c r="F51">
        <v>2</v>
      </c>
      <c r="G51">
        <v>2</v>
      </c>
      <c r="H51" t="s">
        <v>19</v>
      </c>
      <c r="I51">
        <v>220.580299999999</v>
      </c>
      <c r="J51">
        <v>545.0539</v>
      </c>
      <c r="K51">
        <v>545.08359918099904</v>
      </c>
      <c r="L51">
        <v>220.58028828100001</v>
      </c>
      <c r="M51">
        <v>545.06600000000003</v>
      </c>
      <c r="N51" t="s">
        <v>25</v>
      </c>
      <c r="O51">
        <v>23932</v>
      </c>
      <c r="P51">
        <v>46200</v>
      </c>
      <c r="Q51">
        <v>31</v>
      </c>
      <c r="R51" t="s">
        <v>22</v>
      </c>
      <c r="S51">
        <v>0.131297</v>
      </c>
    </row>
    <row r="52" spans="1:19" x14ac:dyDescent="0.25">
      <c r="A52">
        <v>50</v>
      </c>
      <c r="B52">
        <v>1</v>
      </c>
      <c r="C52">
        <v>2205802.8828099901</v>
      </c>
      <c r="D52">
        <v>11037.518209</v>
      </c>
      <c r="E52">
        <v>66</v>
      </c>
      <c r="F52">
        <v>2</v>
      </c>
      <c r="G52">
        <v>2</v>
      </c>
      <c r="H52" t="s">
        <v>19</v>
      </c>
      <c r="I52">
        <v>220.580299999999</v>
      </c>
      <c r="J52">
        <v>545.0539</v>
      </c>
      <c r="K52">
        <v>545.08359918099904</v>
      </c>
      <c r="L52">
        <v>220.58028828100001</v>
      </c>
      <c r="M52">
        <v>545.06600000000003</v>
      </c>
      <c r="N52" t="s">
        <v>25</v>
      </c>
      <c r="O52">
        <v>23936</v>
      </c>
      <c r="P52">
        <v>46204</v>
      </c>
      <c r="Q52">
        <v>31</v>
      </c>
      <c r="R52" t="s">
        <v>22</v>
      </c>
      <c r="S52">
        <v>3.0662200000000001E-2</v>
      </c>
    </row>
    <row r="53" spans="1:19" x14ac:dyDescent="0.25">
      <c r="A53">
        <v>51</v>
      </c>
      <c r="B53">
        <v>1</v>
      </c>
      <c r="C53">
        <v>2205802.8828099901</v>
      </c>
      <c r="D53">
        <v>11037.518209</v>
      </c>
      <c r="E53">
        <v>66</v>
      </c>
      <c r="F53">
        <v>2</v>
      </c>
      <c r="G53">
        <v>2</v>
      </c>
      <c r="H53" t="s">
        <v>19</v>
      </c>
      <c r="I53">
        <v>220.580299999999</v>
      </c>
      <c r="J53">
        <v>545.0539</v>
      </c>
      <c r="K53">
        <v>545.08359918099904</v>
      </c>
      <c r="L53">
        <v>220.58028828100001</v>
      </c>
      <c r="M53">
        <v>545.06600000000003</v>
      </c>
      <c r="N53" t="s">
        <v>25</v>
      </c>
      <c r="O53">
        <v>23945</v>
      </c>
      <c r="P53">
        <v>46220</v>
      </c>
      <c r="Q53">
        <v>32</v>
      </c>
      <c r="R53" t="s">
        <v>21</v>
      </c>
      <c r="S53">
        <v>6.37157E-2</v>
      </c>
    </row>
    <row r="54" spans="1:19" x14ac:dyDescent="0.25">
      <c r="A54">
        <v>52</v>
      </c>
      <c r="B54">
        <v>1</v>
      </c>
      <c r="C54">
        <v>2205802.8828099901</v>
      </c>
      <c r="D54">
        <v>11037.518209</v>
      </c>
      <c r="E54">
        <v>66</v>
      </c>
      <c r="F54">
        <v>2</v>
      </c>
      <c r="G54">
        <v>2</v>
      </c>
      <c r="H54" t="s">
        <v>19</v>
      </c>
      <c r="I54">
        <v>220.580299999999</v>
      </c>
      <c r="J54">
        <v>545.0539</v>
      </c>
      <c r="K54">
        <v>545.08359918099904</v>
      </c>
      <c r="L54">
        <v>220.58028828100001</v>
      </c>
      <c r="M54">
        <v>545.06600000000003</v>
      </c>
      <c r="N54" t="s">
        <v>25</v>
      </c>
      <c r="O54">
        <v>23949</v>
      </c>
      <c r="P54">
        <v>46224</v>
      </c>
      <c r="Q54">
        <v>31</v>
      </c>
      <c r="R54" t="s">
        <v>22</v>
      </c>
      <c r="S54">
        <v>7.1750000000000004E-4</v>
      </c>
    </row>
    <row r="55" spans="1:19" x14ac:dyDescent="0.25">
      <c r="A55">
        <v>53</v>
      </c>
      <c r="B55">
        <v>1</v>
      </c>
      <c r="C55">
        <v>2205802.8828099901</v>
      </c>
      <c r="D55">
        <v>11037.518209</v>
      </c>
      <c r="E55">
        <v>66</v>
      </c>
      <c r="F55">
        <v>2</v>
      </c>
      <c r="G55">
        <v>2</v>
      </c>
      <c r="H55" t="s">
        <v>19</v>
      </c>
      <c r="I55">
        <v>220.580299999999</v>
      </c>
      <c r="J55">
        <v>545.0539</v>
      </c>
      <c r="K55">
        <v>545.08359918099904</v>
      </c>
      <c r="L55">
        <v>220.58028828100001</v>
      </c>
      <c r="M55">
        <v>545.06600000000003</v>
      </c>
      <c r="N55" t="s">
        <v>25</v>
      </c>
      <c r="O55">
        <v>23950</v>
      </c>
      <c r="P55">
        <v>46225</v>
      </c>
      <c r="Q55">
        <v>15</v>
      </c>
      <c r="R55" t="s">
        <v>26</v>
      </c>
      <c r="S55">
        <v>5.3521999999999998</v>
      </c>
    </row>
    <row r="56" spans="1:19" x14ac:dyDescent="0.25">
      <c r="A56">
        <v>54</v>
      </c>
      <c r="B56">
        <v>1</v>
      </c>
      <c r="C56">
        <v>2205802.8828099901</v>
      </c>
      <c r="D56">
        <v>11037.518209</v>
      </c>
      <c r="E56">
        <v>66</v>
      </c>
      <c r="F56">
        <v>2</v>
      </c>
      <c r="G56">
        <v>2</v>
      </c>
      <c r="H56" t="s">
        <v>19</v>
      </c>
      <c r="I56">
        <v>220.580299999999</v>
      </c>
      <c r="J56">
        <v>545.0539</v>
      </c>
      <c r="K56">
        <v>545.08359918099904</v>
      </c>
      <c r="L56">
        <v>220.58028828100001</v>
      </c>
      <c r="M56">
        <v>545.06600000000003</v>
      </c>
      <c r="N56" t="s">
        <v>25</v>
      </c>
      <c r="O56">
        <v>23965</v>
      </c>
      <c r="P56">
        <v>46240</v>
      </c>
      <c r="Q56">
        <v>31</v>
      </c>
      <c r="R56" t="s">
        <v>22</v>
      </c>
      <c r="S56">
        <v>1.6759599999999999E-2</v>
      </c>
    </row>
    <row r="57" spans="1:19" x14ac:dyDescent="0.25">
      <c r="A57">
        <v>55</v>
      </c>
      <c r="B57">
        <v>1</v>
      </c>
      <c r="C57">
        <v>2205802.8828099901</v>
      </c>
      <c r="D57">
        <v>11037.518209</v>
      </c>
      <c r="E57">
        <v>66</v>
      </c>
      <c r="F57">
        <v>2</v>
      </c>
      <c r="G57">
        <v>2</v>
      </c>
      <c r="H57" t="s">
        <v>19</v>
      </c>
      <c r="I57">
        <v>220.580299999999</v>
      </c>
      <c r="J57">
        <v>545.0539</v>
      </c>
      <c r="K57">
        <v>545.08359918099904</v>
      </c>
      <c r="L57">
        <v>220.58028828100001</v>
      </c>
      <c r="M57">
        <v>545.06600000000003</v>
      </c>
      <c r="N57" t="s">
        <v>25</v>
      </c>
      <c r="O57">
        <v>23970</v>
      </c>
      <c r="P57">
        <v>46245</v>
      </c>
      <c r="Q57">
        <v>31</v>
      </c>
      <c r="R57" t="s">
        <v>22</v>
      </c>
      <c r="S57">
        <v>2.7896799999999999E-2</v>
      </c>
    </row>
    <row r="58" spans="1:19" x14ac:dyDescent="0.25">
      <c r="A58">
        <v>56</v>
      </c>
      <c r="B58">
        <v>1</v>
      </c>
      <c r="C58">
        <v>2205802.8828099901</v>
      </c>
      <c r="D58">
        <v>11037.518209</v>
      </c>
      <c r="E58">
        <v>66</v>
      </c>
      <c r="F58">
        <v>2</v>
      </c>
      <c r="G58">
        <v>2</v>
      </c>
      <c r="H58" t="s">
        <v>19</v>
      </c>
      <c r="I58">
        <v>220.580299999999</v>
      </c>
      <c r="J58">
        <v>545.0539</v>
      </c>
      <c r="K58">
        <v>545.08359918099904</v>
      </c>
      <c r="L58">
        <v>220.58028828100001</v>
      </c>
      <c r="M58">
        <v>545.06600000000003</v>
      </c>
      <c r="N58" t="s">
        <v>25</v>
      </c>
      <c r="O58">
        <v>24037</v>
      </c>
      <c r="P58">
        <v>46313</v>
      </c>
      <c r="Q58">
        <v>31</v>
      </c>
      <c r="R58" t="s">
        <v>22</v>
      </c>
      <c r="S58">
        <v>1.4590099999999999</v>
      </c>
    </row>
    <row r="59" spans="1:19" x14ac:dyDescent="0.25">
      <c r="A59">
        <v>57</v>
      </c>
      <c r="B59">
        <v>1</v>
      </c>
      <c r="C59">
        <v>2205802.8828099901</v>
      </c>
      <c r="D59">
        <v>11037.518209</v>
      </c>
      <c r="E59">
        <v>66</v>
      </c>
      <c r="F59">
        <v>2</v>
      </c>
      <c r="G59">
        <v>2</v>
      </c>
      <c r="H59" t="s">
        <v>19</v>
      </c>
      <c r="I59">
        <v>220.580299999999</v>
      </c>
      <c r="J59">
        <v>545.0539</v>
      </c>
      <c r="K59">
        <v>545.08359918099904</v>
      </c>
      <c r="L59">
        <v>220.58028828100001</v>
      </c>
      <c r="M59">
        <v>545.06600000000003</v>
      </c>
      <c r="N59" t="s">
        <v>25</v>
      </c>
      <c r="O59">
        <v>24104</v>
      </c>
      <c r="P59">
        <v>46375</v>
      </c>
      <c r="Q59">
        <v>32</v>
      </c>
      <c r="R59" t="s">
        <v>21</v>
      </c>
      <c r="S59">
        <v>4.7691698000000002</v>
      </c>
    </row>
    <row r="60" spans="1:19" x14ac:dyDescent="0.25">
      <c r="A60">
        <v>58</v>
      </c>
      <c r="B60">
        <v>1</v>
      </c>
      <c r="C60">
        <v>2205802.8828099901</v>
      </c>
      <c r="D60">
        <v>11037.518209</v>
      </c>
      <c r="E60">
        <v>66</v>
      </c>
      <c r="F60">
        <v>2</v>
      </c>
      <c r="G60">
        <v>2</v>
      </c>
      <c r="H60" t="s">
        <v>19</v>
      </c>
      <c r="I60">
        <v>220.580299999999</v>
      </c>
      <c r="J60">
        <v>545.0539</v>
      </c>
      <c r="K60">
        <v>545.08359918099904</v>
      </c>
      <c r="L60">
        <v>220.58028828100001</v>
      </c>
      <c r="M60">
        <v>545.06600000000003</v>
      </c>
      <c r="N60" t="s">
        <v>25</v>
      </c>
      <c r="O60">
        <v>24176</v>
      </c>
      <c r="P60">
        <v>46451</v>
      </c>
      <c r="Q60">
        <v>31</v>
      </c>
      <c r="R60" t="s">
        <v>22</v>
      </c>
      <c r="S60">
        <v>1.4950000000000001</v>
      </c>
    </row>
    <row r="61" spans="1:19" x14ac:dyDescent="0.25">
      <c r="A61">
        <v>59</v>
      </c>
      <c r="B61">
        <v>1</v>
      </c>
      <c r="C61">
        <v>2205802.8828099901</v>
      </c>
      <c r="D61">
        <v>11037.518209</v>
      </c>
      <c r="E61">
        <v>66</v>
      </c>
      <c r="F61">
        <v>2</v>
      </c>
      <c r="G61">
        <v>2</v>
      </c>
      <c r="H61" t="s">
        <v>19</v>
      </c>
      <c r="I61">
        <v>220.580299999999</v>
      </c>
      <c r="J61">
        <v>545.0539</v>
      </c>
      <c r="K61">
        <v>545.08359918099904</v>
      </c>
      <c r="L61">
        <v>220.58028828100001</v>
      </c>
      <c r="M61">
        <v>545.06600000000003</v>
      </c>
      <c r="N61" t="s">
        <v>25</v>
      </c>
      <c r="O61">
        <v>24410</v>
      </c>
      <c r="P61">
        <v>46685</v>
      </c>
      <c r="Q61">
        <v>32</v>
      </c>
      <c r="R61" t="s">
        <v>21</v>
      </c>
      <c r="S61">
        <v>16.265899699999999</v>
      </c>
    </row>
    <row r="62" spans="1:19" x14ac:dyDescent="0.25">
      <c r="A62">
        <v>60</v>
      </c>
      <c r="B62">
        <v>1</v>
      </c>
      <c r="C62">
        <v>2205802.8828099901</v>
      </c>
      <c r="D62">
        <v>11037.518209</v>
      </c>
      <c r="E62">
        <v>66</v>
      </c>
      <c r="F62">
        <v>2</v>
      </c>
      <c r="G62">
        <v>2</v>
      </c>
      <c r="H62" t="s">
        <v>19</v>
      </c>
      <c r="I62">
        <v>220.580299999999</v>
      </c>
      <c r="J62">
        <v>545.0539</v>
      </c>
      <c r="K62">
        <v>545.08359918099904</v>
      </c>
      <c r="L62">
        <v>220.58028828100001</v>
      </c>
      <c r="M62">
        <v>545.06600000000003</v>
      </c>
      <c r="N62" t="s">
        <v>25</v>
      </c>
      <c r="O62">
        <v>24878</v>
      </c>
      <c r="P62">
        <v>47150</v>
      </c>
      <c r="Q62">
        <v>15</v>
      </c>
      <c r="R62" t="s">
        <v>26</v>
      </c>
      <c r="S62">
        <v>1.4772E-2</v>
      </c>
    </row>
    <row r="63" spans="1:19" x14ac:dyDescent="0.25">
      <c r="A63">
        <v>61</v>
      </c>
      <c r="B63">
        <v>2</v>
      </c>
      <c r="C63">
        <v>2205802.8828099901</v>
      </c>
      <c r="D63">
        <v>11037.518209</v>
      </c>
      <c r="E63">
        <v>66</v>
      </c>
      <c r="F63">
        <v>2</v>
      </c>
      <c r="G63">
        <v>2</v>
      </c>
      <c r="H63" t="s">
        <v>19</v>
      </c>
      <c r="I63">
        <v>220.580299999999</v>
      </c>
      <c r="J63">
        <v>545.0539</v>
      </c>
      <c r="K63">
        <v>545.08359918099904</v>
      </c>
      <c r="L63">
        <v>220.58028828100001</v>
      </c>
      <c r="M63">
        <v>545.06600000000003</v>
      </c>
      <c r="N63" t="s">
        <v>27</v>
      </c>
      <c r="O63">
        <v>21936</v>
      </c>
      <c r="P63">
        <v>44212</v>
      </c>
      <c r="Q63">
        <v>7</v>
      </c>
      <c r="R63" t="s">
        <v>28</v>
      </c>
      <c r="S63">
        <v>8.7013999999999998E-3</v>
      </c>
    </row>
    <row r="64" spans="1:19" x14ac:dyDescent="0.25">
      <c r="A64">
        <v>62</v>
      </c>
      <c r="B64">
        <v>2</v>
      </c>
      <c r="C64">
        <v>2205802.8828099901</v>
      </c>
      <c r="D64">
        <v>11037.518209</v>
      </c>
      <c r="E64">
        <v>66</v>
      </c>
      <c r="F64">
        <v>2</v>
      </c>
      <c r="G64">
        <v>2</v>
      </c>
      <c r="H64" t="s">
        <v>19</v>
      </c>
      <c r="I64">
        <v>220.580299999999</v>
      </c>
      <c r="J64">
        <v>545.0539</v>
      </c>
      <c r="K64">
        <v>545.08359918099904</v>
      </c>
      <c r="L64">
        <v>220.58028828100001</v>
      </c>
      <c r="M64">
        <v>545.06600000000003</v>
      </c>
      <c r="N64" t="s">
        <v>27</v>
      </c>
      <c r="O64">
        <v>21952</v>
      </c>
      <c r="P64">
        <v>44228</v>
      </c>
      <c r="Q64">
        <v>12</v>
      </c>
      <c r="R64" t="s">
        <v>29</v>
      </c>
      <c r="S64">
        <v>1.9274699999999999E-2</v>
      </c>
    </row>
    <row r="65" spans="1:19" x14ac:dyDescent="0.25">
      <c r="A65">
        <v>63</v>
      </c>
      <c r="B65">
        <v>2</v>
      </c>
      <c r="C65">
        <v>2205802.8828099901</v>
      </c>
      <c r="D65">
        <v>11037.518209</v>
      </c>
      <c r="E65">
        <v>66</v>
      </c>
      <c r="F65">
        <v>2</v>
      </c>
      <c r="G65">
        <v>2</v>
      </c>
      <c r="H65" t="s">
        <v>19</v>
      </c>
      <c r="I65">
        <v>220.580299999999</v>
      </c>
      <c r="J65">
        <v>545.0539</v>
      </c>
      <c r="K65">
        <v>545.08359918099904</v>
      </c>
      <c r="L65">
        <v>220.58028828100001</v>
      </c>
      <c r="M65">
        <v>545.06600000000003</v>
      </c>
      <c r="N65" t="s">
        <v>27</v>
      </c>
      <c r="O65">
        <v>22024</v>
      </c>
      <c r="P65">
        <v>44297</v>
      </c>
      <c r="Q65">
        <v>32</v>
      </c>
      <c r="R65" t="s">
        <v>21</v>
      </c>
      <c r="S65">
        <v>4.6768999999999998E-2</v>
      </c>
    </row>
    <row r="66" spans="1:19" x14ac:dyDescent="0.25">
      <c r="A66">
        <v>64</v>
      </c>
      <c r="B66">
        <v>2</v>
      </c>
      <c r="C66">
        <v>2205802.8828099901</v>
      </c>
      <c r="D66">
        <v>11037.518209</v>
      </c>
      <c r="E66">
        <v>66</v>
      </c>
      <c r="F66">
        <v>2</v>
      </c>
      <c r="G66">
        <v>2</v>
      </c>
      <c r="H66" t="s">
        <v>19</v>
      </c>
      <c r="I66">
        <v>220.580299999999</v>
      </c>
      <c r="J66">
        <v>545.0539</v>
      </c>
      <c r="K66">
        <v>545.08359918099904</v>
      </c>
      <c r="L66">
        <v>220.58028828100001</v>
      </c>
      <c r="M66">
        <v>545.06600000000003</v>
      </c>
      <c r="N66" t="s">
        <v>27</v>
      </c>
      <c r="O66">
        <v>22032</v>
      </c>
      <c r="P66">
        <v>44305</v>
      </c>
      <c r="Q66">
        <v>12</v>
      </c>
      <c r="R66" t="s">
        <v>29</v>
      </c>
      <c r="S66">
        <v>0.237153</v>
      </c>
    </row>
    <row r="67" spans="1:19" x14ac:dyDescent="0.25">
      <c r="A67">
        <v>65</v>
      </c>
      <c r="B67">
        <v>2</v>
      </c>
      <c r="C67">
        <v>2205802.8828099901</v>
      </c>
      <c r="D67">
        <v>11037.518209</v>
      </c>
      <c r="E67">
        <v>66</v>
      </c>
      <c r="F67">
        <v>2</v>
      </c>
      <c r="G67">
        <v>2</v>
      </c>
      <c r="H67" t="s">
        <v>19</v>
      </c>
      <c r="I67">
        <v>220.580299999999</v>
      </c>
      <c r="J67">
        <v>545.0539</v>
      </c>
      <c r="K67">
        <v>545.08359918099904</v>
      </c>
      <c r="L67">
        <v>220.58028828100001</v>
      </c>
      <c r="M67">
        <v>545.06600000000003</v>
      </c>
      <c r="N67" t="s">
        <v>27</v>
      </c>
      <c r="O67">
        <v>22033</v>
      </c>
      <c r="P67">
        <v>44306</v>
      </c>
      <c r="Q67">
        <v>9</v>
      </c>
      <c r="R67" t="s">
        <v>30</v>
      </c>
      <c r="S67">
        <v>0.34977900000000001</v>
      </c>
    </row>
    <row r="68" spans="1:19" x14ac:dyDescent="0.25">
      <c r="A68">
        <v>66</v>
      </c>
      <c r="B68">
        <v>2</v>
      </c>
      <c r="C68">
        <v>2205802.8828099901</v>
      </c>
      <c r="D68">
        <v>11037.518209</v>
      </c>
      <c r="E68">
        <v>66</v>
      </c>
      <c r="F68">
        <v>2</v>
      </c>
      <c r="G68">
        <v>2</v>
      </c>
      <c r="H68" t="s">
        <v>19</v>
      </c>
      <c r="I68">
        <v>220.580299999999</v>
      </c>
      <c r="J68">
        <v>545.0539</v>
      </c>
      <c r="K68">
        <v>545.08359918099904</v>
      </c>
      <c r="L68">
        <v>220.58028828100001</v>
      </c>
      <c r="M68">
        <v>545.06600000000003</v>
      </c>
      <c r="N68" t="s">
        <v>27</v>
      </c>
      <c r="O68">
        <v>22076</v>
      </c>
      <c r="P68">
        <v>44352</v>
      </c>
      <c r="Q68">
        <v>9</v>
      </c>
      <c r="R68" t="s">
        <v>30</v>
      </c>
      <c r="S68">
        <v>8.7013999999999998E-3</v>
      </c>
    </row>
    <row r="69" spans="1:19" x14ac:dyDescent="0.25">
      <c r="A69">
        <v>67</v>
      </c>
      <c r="B69">
        <v>2</v>
      </c>
      <c r="C69">
        <v>2205802.8828099901</v>
      </c>
      <c r="D69">
        <v>11037.518209</v>
      </c>
      <c r="E69">
        <v>66</v>
      </c>
      <c r="F69">
        <v>2</v>
      </c>
      <c r="G69">
        <v>2</v>
      </c>
      <c r="H69" t="s">
        <v>19</v>
      </c>
      <c r="I69">
        <v>220.580299999999</v>
      </c>
      <c r="J69">
        <v>545.0539</v>
      </c>
      <c r="K69">
        <v>545.08359918099904</v>
      </c>
      <c r="L69">
        <v>220.58028828100001</v>
      </c>
      <c r="M69">
        <v>545.06600000000003</v>
      </c>
      <c r="N69" t="s">
        <v>27</v>
      </c>
      <c r="O69">
        <v>22077</v>
      </c>
      <c r="P69">
        <v>44353</v>
      </c>
      <c r="Q69">
        <v>32</v>
      </c>
      <c r="R69" t="s">
        <v>21</v>
      </c>
      <c r="S69">
        <v>8.515E-3</v>
      </c>
    </row>
    <row r="70" spans="1:19" x14ac:dyDescent="0.25">
      <c r="A70">
        <v>68</v>
      </c>
      <c r="B70">
        <v>2</v>
      </c>
      <c r="C70">
        <v>2205802.8828099901</v>
      </c>
      <c r="D70">
        <v>11037.518209</v>
      </c>
      <c r="E70">
        <v>66</v>
      </c>
      <c r="F70">
        <v>2</v>
      </c>
      <c r="G70">
        <v>2</v>
      </c>
      <c r="H70" t="s">
        <v>19</v>
      </c>
      <c r="I70">
        <v>220.580299999999</v>
      </c>
      <c r="J70">
        <v>545.0539</v>
      </c>
      <c r="K70">
        <v>545.08359918099904</v>
      </c>
      <c r="L70">
        <v>220.58028828100001</v>
      </c>
      <c r="M70">
        <v>545.06600000000003</v>
      </c>
      <c r="N70" t="s">
        <v>27</v>
      </c>
      <c r="O70">
        <v>22081</v>
      </c>
      <c r="P70">
        <v>44357</v>
      </c>
      <c r="Q70">
        <v>12</v>
      </c>
      <c r="R70" t="s">
        <v>29</v>
      </c>
      <c r="S70">
        <v>2.9855400000000001E-2</v>
      </c>
    </row>
    <row r="71" spans="1:19" x14ac:dyDescent="0.25">
      <c r="A71">
        <v>69</v>
      </c>
      <c r="B71">
        <v>2</v>
      </c>
      <c r="C71">
        <v>2205802.8828099901</v>
      </c>
      <c r="D71">
        <v>11037.518209</v>
      </c>
      <c r="E71">
        <v>66</v>
      </c>
      <c r="F71">
        <v>2</v>
      </c>
      <c r="G71">
        <v>2</v>
      </c>
      <c r="H71" t="s">
        <v>19</v>
      </c>
      <c r="I71">
        <v>220.580299999999</v>
      </c>
      <c r="J71">
        <v>545.0539</v>
      </c>
      <c r="K71">
        <v>545.08359918099904</v>
      </c>
      <c r="L71">
        <v>220.58028828100001</v>
      </c>
      <c r="M71">
        <v>545.06600000000003</v>
      </c>
      <c r="N71" t="s">
        <v>27</v>
      </c>
      <c r="O71">
        <v>22082</v>
      </c>
      <c r="P71">
        <v>44358</v>
      </c>
      <c r="Q71">
        <v>32</v>
      </c>
      <c r="R71" t="s">
        <v>21</v>
      </c>
      <c r="S71">
        <v>8.9219000000000007E-2</v>
      </c>
    </row>
    <row r="72" spans="1:19" x14ac:dyDescent="0.25">
      <c r="A72">
        <v>70</v>
      </c>
      <c r="B72">
        <v>2</v>
      </c>
      <c r="C72">
        <v>2205802.8828099901</v>
      </c>
      <c r="D72">
        <v>11037.518209</v>
      </c>
      <c r="E72">
        <v>66</v>
      </c>
      <c r="F72">
        <v>2</v>
      </c>
      <c r="G72">
        <v>2</v>
      </c>
      <c r="H72" t="s">
        <v>19</v>
      </c>
      <c r="I72">
        <v>220.580299999999</v>
      </c>
      <c r="J72">
        <v>545.0539</v>
      </c>
      <c r="K72">
        <v>545.08359918099904</v>
      </c>
      <c r="L72">
        <v>220.58028828100001</v>
      </c>
      <c r="M72">
        <v>545.06600000000003</v>
      </c>
      <c r="N72" t="s">
        <v>27</v>
      </c>
      <c r="O72">
        <v>22086</v>
      </c>
      <c r="P72">
        <v>44362</v>
      </c>
      <c r="Q72">
        <v>9</v>
      </c>
      <c r="R72" t="s">
        <v>30</v>
      </c>
      <c r="S72">
        <v>4.2700000000000004E-3</v>
      </c>
    </row>
    <row r="73" spans="1:19" x14ac:dyDescent="0.25">
      <c r="A73">
        <v>71</v>
      </c>
      <c r="B73">
        <v>2</v>
      </c>
      <c r="C73">
        <v>2205802.8828099901</v>
      </c>
      <c r="D73">
        <v>11037.518209</v>
      </c>
      <c r="E73">
        <v>66</v>
      </c>
      <c r="F73">
        <v>2</v>
      </c>
      <c r="G73">
        <v>2</v>
      </c>
      <c r="H73" t="s">
        <v>19</v>
      </c>
      <c r="I73">
        <v>220.580299999999</v>
      </c>
      <c r="J73">
        <v>545.0539</v>
      </c>
      <c r="K73">
        <v>545.08359918099904</v>
      </c>
      <c r="L73">
        <v>220.58028828100001</v>
      </c>
      <c r="M73">
        <v>545.06600000000003</v>
      </c>
      <c r="N73" t="s">
        <v>27</v>
      </c>
      <c r="O73">
        <v>22094</v>
      </c>
      <c r="P73">
        <v>44369</v>
      </c>
      <c r="Q73">
        <v>9</v>
      </c>
      <c r="R73" t="s">
        <v>30</v>
      </c>
      <c r="S73">
        <v>2.8359499999999999E-2</v>
      </c>
    </row>
    <row r="74" spans="1:19" x14ac:dyDescent="0.25">
      <c r="A74">
        <v>72</v>
      </c>
      <c r="B74">
        <v>2</v>
      </c>
      <c r="C74">
        <v>2205802.8828099901</v>
      </c>
      <c r="D74">
        <v>11037.518209</v>
      </c>
      <c r="E74">
        <v>66</v>
      </c>
      <c r="F74">
        <v>2</v>
      </c>
      <c r="G74">
        <v>2</v>
      </c>
      <c r="H74" t="s">
        <v>19</v>
      </c>
      <c r="I74">
        <v>220.580299999999</v>
      </c>
      <c r="J74">
        <v>545.0539</v>
      </c>
      <c r="K74">
        <v>545.08359918099904</v>
      </c>
      <c r="L74">
        <v>220.58028828100001</v>
      </c>
      <c r="M74">
        <v>545.06600000000003</v>
      </c>
      <c r="N74" t="s">
        <v>27</v>
      </c>
      <c r="O74">
        <v>22100</v>
      </c>
      <c r="P74">
        <v>44375</v>
      </c>
      <c r="Q74">
        <v>9</v>
      </c>
      <c r="R74" t="s">
        <v>30</v>
      </c>
      <c r="S74">
        <v>2.1028700000000001E-2</v>
      </c>
    </row>
    <row r="75" spans="1:19" x14ac:dyDescent="0.25">
      <c r="A75">
        <v>73</v>
      </c>
      <c r="B75">
        <v>2</v>
      </c>
      <c r="C75">
        <v>2205802.8828099901</v>
      </c>
      <c r="D75">
        <v>11037.518209</v>
      </c>
      <c r="E75">
        <v>66</v>
      </c>
      <c r="F75">
        <v>2</v>
      </c>
      <c r="G75">
        <v>2</v>
      </c>
      <c r="H75" t="s">
        <v>19</v>
      </c>
      <c r="I75">
        <v>220.580299999999</v>
      </c>
      <c r="J75">
        <v>545.0539</v>
      </c>
      <c r="K75">
        <v>545.08359918099904</v>
      </c>
      <c r="L75">
        <v>220.58028828100001</v>
      </c>
      <c r="M75">
        <v>545.06600000000003</v>
      </c>
      <c r="N75" t="s">
        <v>27</v>
      </c>
      <c r="O75">
        <v>22124</v>
      </c>
      <c r="P75">
        <v>44400</v>
      </c>
      <c r="Q75">
        <v>31</v>
      </c>
      <c r="R75" t="s">
        <v>22</v>
      </c>
      <c r="S75">
        <v>4.2700000000000004E-3</v>
      </c>
    </row>
    <row r="76" spans="1:19" x14ac:dyDescent="0.25">
      <c r="A76">
        <v>74</v>
      </c>
      <c r="B76">
        <v>2</v>
      </c>
      <c r="C76">
        <v>2205802.8828099901</v>
      </c>
      <c r="D76">
        <v>11037.518209</v>
      </c>
      <c r="E76">
        <v>66</v>
      </c>
      <c r="F76">
        <v>2</v>
      </c>
      <c r="G76">
        <v>2</v>
      </c>
      <c r="H76" t="s">
        <v>19</v>
      </c>
      <c r="I76">
        <v>220.580299999999</v>
      </c>
      <c r="J76">
        <v>545.0539</v>
      </c>
      <c r="K76">
        <v>545.08359918099904</v>
      </c>
      <c r="L76">
        <v>220.58028828100001</v>
      </c>
      <c r="M76">
        <v>545.06600000000003</v>
      </c>
      <c r="N76" t="s">
        <v>27</v>
      </c>
      <c r="O76">
        <v>22130</v>
      </c>
      <c r="P76">
        <v>44406</v>
      </c>
      <c r="Q76">
        <v>32</v>
      </c>
      <c r="R76" t="s">
        <v>21</v>
      </c>
      <c r="S76">
        <v>2.3881599999999999E-2</v>
      </c>
    </row>
    <row r="77" spans="1:19" x14ac:dyDescent="0.25">
      <c r="A77">
        <v>75</v>
      </c>
      <c r="B77">
        <v>2</v>
      </c>
      <c r="C77">
        <v>2205802.8828099901</v>
      </c>
      <c r="D77">
        <v>11037.518209</v>
      </c>
      <c r="E77">
        <v>66</v>
      </c>
      <c r="F77">
        <v>2</v>
      </c>
      <c r="G77">
        <v>2</v>
      </c>
      <c r="H77" t="s">
        <v>19</v>
      </c>
      <c r="I77">
        <v>220.580299999999</v>
      </c>
      <c r="J77">
        <v>545.0539</v>
      </c>
      <c r="K77">
        <v>545.08359918099904</v>
      </c>
      <c r="L77">
        <v>220.58028828100001</v>
      </c>
      <c r="M77">
        <v>545.06600000000003</v>
      </c>
      <c r="N77" t="s">
        <v>27</v>
      </c>
      <c r="O77">
        <v>22153</v>
      </c>
      <c r="P77">
        <v>44426</v>
      </c>
      <c r="Q77">
        <v>31</v>
      </c>
      <c r="R77" t="s">
        <v>22</v>
      </c>
      <c r="S77">
        <v>8.515E-3</v>
      </c>
    </row>
    <row r="78" spans="1:19" x14ac:dyDescent="0.25">
      <c r="A78">
        <v>76</v>
      </c>
      <c r="B78">
        <v>2</v>
      </c>
      <c r="C78">
        <v>2205802.8828099901</v>
      </c>
      <c r="D78">
        <v>11037.518209</v>
      </c>
      <c r="E78">
        <v>66</v>
      </c>
      <c r="F78">
        <v>2</v>
      </c>
      <c r="G78">
        <v>2</v>
      </c>
      <c r="H78" t="s">
        <v>19</v>
      </c>
      <c r="I78">
        <v>220.580299999999</v>
      </c>
      <c r="J78">
        <v>545.0539</v>
      </c>
      <c r="K78">
        <v>545.08359918099904</v>
      </c>
      <c r="L78">
        <v>220.58028828100001</v>
      </c>
      <c r="M78">
        <v>545.06600000000003</v>
      </c>
      <c r="N78" t="s">
        <v>27</v>
      </c>
      <c r="O78">
        <v>22158</v>
      </c>
      <c r="P78">
        <v>44431</v>
      </c>
      <c r="Q78">
        <v>7</v>
      </c>
      <c r="R78" t="s">
        <v>28</v>
      </c>
      <c r="S78">
        <v>2.56288E-2</v>
      </c>
    </row>
    <row r="79" spans="1:19" x14ac:dyDescent="0.25">
      <c r="A79">
        <v>77</v>
      </c>
      <c r="B79">
        <v>2</v>
      </c>
      <c r="C79">
        <v>2205802.8828099901</v>
      </c>
      <c r="D79">
        <v>11037.518209</v>
      </c>
      <c r="E79">
        <v>66</v>
      </c>
      <c r="F79">
        <v>2</v>
      </c>
      <c r="G79">
        <v>2</v>
      </c>
      <c r="H79" t="s">
        <v>19</v>
      </c>
      <c r="I79">
        <v>220.580299999999</v>
      </c>
      <c r="J79">
        <v>545.0539</v>
      </c>
      <c r="K79">
        <v>545.08359918099904</v>
      </c>
      <c r="L79">
        <v>220.58028828100001</v>
      </c>
      <c r="M79">
        <v>545.06600000000003</v>
      </c>
      <c r="N79" t="s">
        <v>27</v>
      </c>
      <c r="O79">
        <v>22159</v>
      </c>
      <c r="P79">
        <v>44432</v>
      </c>
      <c r="Q79">
        <v>32</v>
      </c>
      <c r="R79" t="s">
        <v>21</v>
      </c>
      <c r="S79">
        <v>3.7418399999999997E-2</v>
      </c>
    </row>
    <row r="80" spans="1:19" x14ac:dyDescent="0.25">
      <c r="A80">
        <v>78</v>
      </c>
      <c r="B80">
        <v>2</v>
      </c>
      <c r="C80">
        <v>2205802.8828099901</v>
      </c>
      <c r="D80">
        <v>11037.518209</v>
      </c>
      <c r="E80">
        <v>66</v>
      </c>
      <c r="F80">
        <v>2</v>
      </c>
      <c r="G80">
        <v>2</v>
      </c>
      <c r="H80" t="s">
        <v>19</v>
      </c>
      <c r="I80">
        <v>220.580299999999</v>
      </c>
      <c r="J80">
        <v>545.0539</v>
      </c>
      <c r="K80">
        <v>545.08359918099904</v>
      </c>
      <c r="L80">
        <v>220.58028828100001</v>
      </c>
      <c r="M80">
        <v>545.06600000000003</v>
      </c>
      <c r="N80" t="s">
        <v>27</v>
      </c>
      <c r="O80">
        <v>22174</v>
      </c>
      <c r="P80">
        <v>44483</v>
      </c>
      <c r="Q80">
        <v>31</v>
      </c>
      <c r="R80" t="s">
        <v>22</v>
      </c>
      <c r="S80">
        <v>4.86913E-2</v>
      </c>
    </row>
    <row r="81" spans="1:19" x14ac:dyDescent="0.25">
      <c r="A81">
        <v>79</v>
      </c>
      <c r="B81">
        <v>2</v>
      </c>
      <c r="C81">
        <v>2205802.8828099901</v>
      </c>
      <c r="D81">
        <v>11037.518209</v>
      </c>
      <c r="E81">
        <v>66</v>
      </c>
      <c r="F81">
        <v>2</v>
      </c>
      <c r="G81">
        <v>2</v>
      </c>
      <c r="H81" t="s">
        <v>19</v>
      </c>
      <c r="I81">
        <v>220.580299999999</v>
      </c>
      <c r="J81">
        <v>545.0539</v>
      </c>
      <c r="K81">
        <v>545.08359918099904</v>
      </c>
      <c r="L81">
        <v>220.58028828100001</v>
      </c>
      <c r="M81">
        <v>545.06600000000003</v>
      </c>
      <c r="N81" t="s">
        <v>27</v>
      </c>
      <c r="O81">
        <v>22180</v>
      </c>
      <c r="P81">
        <v>44450</v>
      </c>
      <c r="Q81">
        <v>9</v>
      </c>
      <c r="R81" t="s">
        <v>30</v>
      </c>
      <c r="S81">
        <v>0.20053099999999999</v>
      </c>
    </row>
    <row r="82" spans="1:19" x14ac:dyDescent="0.25">
      <c r="A82">
        <v>80</v>
      </c>
      <c r="B82">
        <v>2</v>
      </c>
      <c r="C82">
        <v>2205802.8828099901</v>
      </c>
      <c r="D82">
        <v>11037.518209</v>
      </c>
      <c r="E82">
        <v>66</v>
      </c>
      <c r="F82">
        <v>2</v>
      </c>
      <c r="G82">
        <v>2</v>
      </c>
      <c r="H82" t="s">
        <v>19</v>
      </c>
      <c r="I82">
        <v>220.580299999999</v>
      </c>
      <c r="J82">
        <v>545.0539</v>
      </c>
      <c r="K82">
        <v>545.08359918099904</v>
      </c>
      <c r="L82">
        <v>220.58028828100001</v>
      </c>
      <c r="M82">
        <v>545.06600000000003</v>
      </c>
      <c r="N82" t="s">
        <v>27</v>
      </c>
      <c r="O82">
        <v>22226</v>
      </c>
      <c r="P82">
        <v>44502</v>
      </c>
      <c r="Q82">
        <v>9</v>
      </c>
      <c r="R82" t="s">
        <v>30</v>
      </c>
      <c r="S82">
        <v>0.11205900000000001</v>
      </c>
    </row>
    <row r="83" spans="1:19" x14ac:dyDescent="0.25">
      <c r="A83">
        <v>81</v>
      </c>
      <c r="B83">
        <v>2</v>
      </c>
      <c r="C83">
        <v>2205802.8828099901</v>
      </c>
      <c r="D83">
        <v>11037.518209</v>
      </c>
      <c r="E83">
        <v>66</v>
      </c>
      <c r="F83">
        <v>2</v>
      </c>
      <c r="G83">
        <v>2</v>
      </c>
      <c r="H83" t="s">
        <v>19</v>
      </c>
      <c r="I83">
        <v>220.580299999999</v>
      </c>
      <c r="J83">
        <v>545.0539</v>
      </c>
      <c r="K83">
        <v>545.08359918099904</v>
      </c>
      <c r="L83">
        <v>220.58028828100001</v>
      </c>
      <c r="M83">
        <v>545.06600000000003</v>
      </c>
      <c r="N83" t="s">
        <v>27</v>
      </c>
      <c r="O83">
        <v>22233</v>
      </c>
      <c r="P83">
        <v>44509</v>
      </c>
      <c r="Q83">
        <v>31</v>
      </c>
      <c r="R83" t="s">
        <v>22</v>
      </c>
      <c r="S83">
        <v>1.65655E-2</v>
      </c>
    </row>
    <row r="84" spans="1:19" x14ac:dyDescent="0.25">
      <c r="A84">
        <v>82</v>
      </c>
      <c r="B84">
        <v>2</v>
      </c>
      <c r="C84">
        <v>2205802.8828099901</v>
      </c>
      <c r="D84">
        <v>11037.518209</v>
      </c>
      <c r="E84">
        <v>66</v>
      </c>
      <c r="F84">
        <v>2</v>
      </c>
      <c r="G84">
        <v>2</v>
      </c>
      <c r="H84" t="s">
        <v>19</v>
      </c>
      <c r="I84">
        <v>220.580299999999</v>
      </c>
      <c r="J84">
        <v>545.0539</v>
      </c>
      <c r="K84">
        <v>545.08359918099904</v>
      </c>
      <c r="L84">
        <v>220.58028828100001</v>
      </c>
      <c r="M84">
        <v>545.06600000000003</v>
      </c>
      <c r="N84" t="s">
        <v>27</v>
      </c>
      <c r="O84">
        <v>22238</v>
      </c>
      <c r="P84">
        <v>44514</v>
      </c>
      <c r="Q84">
        <v>31</v>
      </c>
      <c r="R84" t="s">
        <v>22</v>
      </c>
      <c r="S84">
        <v>0.153839</v>
      </c>
    </row>
    <row r="85" spans="1:19" x14ac:dyDescent="0.25">
      <c r="A85">
        <v>83</v>
      </c>
      <c r="B85">
        <v>2</v>
      </c>
      <c r="C85">
        <v>2205802.8828099901</v>
      </c>
      <c r="D85">
        <v>11037.518209</v>
      </c>
      <c r="E85">
        <v>66</v>
      </c>
      <c r="F85">
        <v>2</v>
      </c>
      <c r="G85">
        <v>2</v>
      </c>
      <c r="H85" t="s">
        <v>19</v>
      </c>
      <c r="I85">
        <v>220.580299999999</v>
      </c>
      <c r="J85">
        <v>545.0539</v>
      </c>
      <c r="K85">
        <v>545.08359918099904</v>
      </c>
      <c r="L85">
        <v>220.58028828100001</v>
      </c>
      <c r="M85">
        <v>545.06600000000003</v>
      </c>
      <c r="N85" t="s">
        <v>27</v>
      </c>
      <c r="O85">
        <v>22266</v>
      </c>
      <c r="P85">
        <v>44574</v>
      </c>
      <c r="Q85">
        <v>32</v>
      </c>
      <c r="R85" t="s">
        <v>21</v>
      </c>
      <c r="S85">
        <v>6.2363999999999996E-3</v>
      </c>
    </row>
    <row r="86" spans="1:19" x14ac:dyDescent="0.25">
      <c r="A86">
        <v>84</v>
      </c>
      <c r="B86">
        <v>2</v>
      </c>
      <c r="C86">
        <v>2205802.8828099901</v>
      </c>
      <c r="D86">
        <v>11037.518209</v>
      </c>
      <c r="E86">
        <v>66</v>
      </c>
      <c r="F86">
        <v>2</v>
      </c>
      <c r="G86">
        <v>2</v>
      </c>
      <c r="H86" t="s">
        <v>19</v>
      </c>
      <c r="I86">
        <v>220.580299999999</v>
      </c>
      <c r="J86">
        <v>545.0539</v>
      </c>
      <c r="K86">
        <v>545.08359918099904</v>
      </c>
      <c r="L86">
        <v>220.58028828100001</v>
      </c>
      <c r="M86">
        <v>545.06600000000003</v>
      </c>
      <c r="N86" t="s">
        <v>27</v>
      </c>
      <c r="O86">
        <v>22270</v>
      </c>
      <c r="P86">
        <v>44545</v>
      </c>
      <c r="Q86">
        <v>12</v>
      </c>
      <c r="R86" t="s">
        <v>29</v>
      </c>
      <c r="S86">
        <v>3.1182100000000001E-2</v>
      </c>
    </row>
    <row r="87" spans="1:19" x14ac:dyDescent="0.25">
      <c r="A87">
        <v>85</v>
      </c>
      <c r="B87">
        <v>2</v>
      </c>
      <c r="C87">
        <v>2205802.8828099901</v>
      </c>
      <c r="D87">
        <v>11037.518209</v>
      </c>
      <c r="E87">
        <v>66</v>
      </c>
      <c r="F87">
        <v>2</v>
      </c>
      <c r="G87">
        <v>2</v>
      </c>
      <c r="H87" t="s">
        <v>19</v>
      </c>
      <c r="I87">
        <v>220.580299999999</v>
      </c>
      <c r="J87">
        <v>545.0539</v>
      </c>
      <c r="K87">
        <v>545.08359918099904</v>
      </c>
      <c r="L87">
        <v>220.58028828100001</v>
      </c>
      <c r="M87">
        <v>545.06600000000003</v>
      </c>
      <c r="N87" t="s">
        <v>27</v>
      </c>
      <c r="O87">
        <v>22271</v>
      </c>
      <c r="P87">
        <v>44546</v>
      </c>
      <c r="Q87">
        <v>9</v>
      </c>
      <c r="R87" t="s">
        <v>30</v>
      </c>
      <c r="S87">
        <v>2.4945599999999998E-2</v>
      </c>
    </row>
    <row r="88" spans="1:19" x14ac:dyDescent="0.25">
      <c r="A88">
        <v>86</v>
      </c>
      <c r="B88">
        <v>2</v>
      </c>
      <c r="C88">
        <v>2205802.8828099901</v>
      </c>
      <c r="D88">
        <v>11037.518209</v>
      </c>
      <c r="E88">
        <v>66</v>
      </c>
      <c r="F88">
        <v>2</v>
      </c>
      <c r="G88">
        <v>2</v>
      </c>
      <c r="H88" t="s">
        <v>19</v>
      </c>
      <c r="I88">
        <v>220.580299999999</v>
      </c>
      <c r="J88">
        <v>545.0539</v>
      </c>
      <c r="K88">
        <v>545.08359918099904</v>
      </c>
      <c r="L88">
        <v>220.58028828100001</v>
      </c>
      <c r="M88">
        <v>545.06600000000003</v>
      </c>
      <c r="N88" t="s">
        <v>27</v>
      </c>
      <c r="O88">
        <v>22272</v>
      </c>
      <c r="P88">
        <v>44547</v>
      </c>
      <c r="Q88">
        <v>31</v>
      </c>
      <c r="R88" t="s">
        <v>22</v>
      </c>
      <c r="S88">
        <v>8.7862999999999997E-2</v>
      </c>
    </row>
    <row r="89" spans="1:19" x14ac:dyDescent="0.25">
      <c r="A89">
        <v>87</v>
      </c>
      <c r="B89">
        <v>2</v>
      </c>
      <c r="C89">
        <v>2205802.8828099901</v>
      </c>
      <c r="D89">
        <v>11037.518209</v>
      </c>
      <c r="E89">
        <v>66</v>
      </c>
      <c r="F89">
        <v>2</v>
      </c>
      <c r="G89">
        <v>2</v>
      </c>
      <c r="H89" t="s">
        <v>19</v>
      </c>
      <c r="I89">
        <v>220.580299999999</v>
      </c>
      <c r="J89">
        <v>545.0539</v>
      </c>
      <c r="K89">
        <v>545.08359918099904</v>
      </c>
      <c r="L89">
        <v>220.58028828100001</v>
      </c>
      <c r="M89">
        <v>545.06600000000003</v>
      </c>
      <c r="N89" t="s">
        <v>27</v>
      </c>
      <c r="O89">
        <v>22295</v>
      </c>
      <c r="P89">
        <v>44567</v>
      </c>
      <c r="Q89">
        <v>32</v>
      </c>
      <c r="R89" t="s">
        <v>21</v>
      </c>
      <c r="S89">
        <v>6.2363999999999996E-3</v>
      </c>
    </row>
    <row r="90" spans="1:19" x14ac:dyDescent="0.25">
      <c r="A90">
        <v>88</v>
      </c>
      <c r="B90">
        <v>2</v>
      </c>
      <c r="C90">
        <v>2205802.8828099901</v>
      </c>
      <c r="D90">
        <v>11037.518209</v>
      </c>
      <c r="E90">
        <v>66</v>
      </c>
      <c r="F90">
        <v>2</v>
      </c>
      <c r="G90">
        <v>2</v>
      </c>
      <c r="H90" t="s">
        <v>19</v>
      </c>
      <c r="I90">
        <v>220.580299999999</v>
      </c>
      <c r="J90">
        <v>545.0539</v>
      </c>
      <c r="K90">
        <v>545.08359918099904</v>
      </c>
      <c r="L90">
        <v>220.58028828100001</v>
      </c>
      <c r="M90">
        <v>545.06600000000003</v>
      </c>
      <c r="N90" t="s">
        <v>27</v>
      </c>
      <c r="O90">
        <v>22314</v>
      </c>
      <c r="P90">
        <v>44590</v>
      </c>
      <c r="Q90">
        <v>31</v>
      </c>
      <c r="R90" t="s">
        <v>22</v>
      </c>
      <c r="S90">
        <v>0.16950499999999999</v>
      </c>
    </row>
    <row r="91" spans="1:19" x14ac:dyDescent="0.25">
      <c r="A91">
        <v>89</v>
      </c>
      <c r="B91">
        <v>2</v>
      </c>
      <c r="C91">
        <v>2205802.8828099901</v>
      </c>
      <c r="D91">
        <v>11037.518209</v>
      </c>
      <c r="E91">
        <v>66</v>
      </c>
      <c r="F91">
        <v>2</v>
      </c>
      <c r="G91">
        <v>2</v>
      </c>
      <c r="H91" t="s">
        <v>19</v>
      </c>
      <c r="I91">
        <v>220.580299999999</v>
      </c>
      <c r="J91">
        <v>545.0539</v>
      </c>
      <c r="K91">
        <v>545.08359918099904</v>
      </c>
      <c r="L91">
        <v>220.58028828100001</v>
      </c>
      <c r="M91">
        <v>545.06600000000003</v>
      </c>
      <c r="N91" t="s">
        <v>27</v>
      </c>
      <c r="O91">
        <v>22321</v>
      </c>
      <c r="P91">
        <v>44597</v>
      </c>
      <c r="Q91">
        <v>32</v>
      </c>
      <c r="R91" t="s">
        <v>21</v>
      </c>
      <c r="S91">
        <v>1.6758800000000001E-2</v>
      </c>
    </row>
    <row r="92" spans="1:19" x14ac:dyDescent="0.25">
      <c r="A92">
        <v>90</v>
      </c>
      <c r="B92">
        <v>2</v>
      </c>
      <c r="C92">
        <v>2205802.8828099901</v>
      </c>
      <c r="D92">
        <v>11037.518209</v>
      </c>
      <c r="E92">
        <v>66</v>
      </c>
      <c r="F92">
        <v>2</v>
      </c>
      <c r="G92">
        <v>2</v>
      </c>
      <c r="H92" t="s">
        <v>19</v>
      </c>
      <c r="I92">
        <v>220.580299999999</v>
      </c>
      <c r="J92">
        <v>545.0539</v>
      </c>
      <c r="K92">
        <v>545.08359918099904</v>
      </c>
      <c r="L92">
        <v>220.58028828100001</v>
      </c>
      <c r="M92">
        <v>545.06600000000003</v>
      </c>
      <c r="N92" t="s">
        <v>27</v>
      </c>
      <c r="O92">
        <v>22342</v>
      </c>
      <c r="P92">
        <v>44612</v>
      </c>
      <c r="Q92">
        <v>9</v>
      </c>
      <c r="R92" t="s">
        <v>30</v>
      </c>
      <c r="S92">
        <v>0.131106</v>
      </c>
    </row>
    <row r="93" spans="1:19" x14ac:dyDescent="0.25">
      <c r="A93">
        <v>91</v>
      </c>
      <c r="B93">
        <v>2</v>
      </c>
      <c r="C93">
        <v>2205802.8828099901</v>
      </c>
      <c r="D93">
        <v>11037.518209</v>
      </c>
      <c r="E93">
        <v>66</v>
      </c>
      <c r="F93">
        <v>2</v>
      </c>
      <c r="G93">
        <v>2</v>
      </c>
      <c r="H93" t="s">
        <v>19</v>
      </c>
      <c r="I93">
        <v>220.580299999999</v>
      </c>
      <c r="J93">
        <v>545.0539</v>
      </c>
      <c r="K93">
        <v>545.08359918099904</v>
      </c>
      <c r="L93">
        <v>220.58028828100001</v>
      </c>
      <c r="M93">
        <v>545.06600000000003</v>
      </c>
      <c r="N93" t="s">
        <v>27</v>
      </c>
      <c r="O93">
        <v>22343</v>
      </c>
      <c r="P93">
        <v>44613</v>
      </c>
      <c r="Q93">
        <v>32</v>
      </c>
      <c r="R93" t="s">
        <v>21</v>
      </c>
      <c r="S93">
        <v>5.3950601000000002</v>
      </c>
    </row>
    <row r="94" spans="1:19" x14ac:dyDescent="0.25">
      <c r="A94">
        <v>92</v>
      </c>
      <c r="B94">
        <v>2</v>
      </c>
      <c r="C94">
        <v>2205802.8828099901</v>
      </c>
      <c r="D94">
        <v>11037.518209</v>
      </c>
      <c r="E94">
        <v>66</v>
      </c>
      <c r="F94">
        <v>2</v>
      </c>
      <c r="G94">
        <v>2</v>
      </c>
      <c r="H94" t="s">
        <v>19</v>
      </c>
      <c r="I94">
        <v>220.580299999999</v>
      </c>
      <c r="J94">
        <v>545.0539</v>
      </c>
      <c r="K94">
        <v>545.08359918099904</v>
      </c>
      <c r="L94">
        <v>220.58028828100001</v>
      </c>
      <c r="M94">
        <v>545.06600000000003</v>
      </c>
      <c r="N94" t="s">
        <v>27</v>
      </c>
      <c r="O94">
        <v>22364</v>
      </c>
      <c r="P94">
        <v>44640</v>
      </c>
      <c r="Q94">
        <v>32</v>
      </c>
      <c r="R94" t="s">
        <v>21</v>
      </c>
      <c r="S94">
        <v>4.2700000000000004E-3</v>
      </c>
    </row>
    <row r="95" spans="1:19" x14ac:dyDescent="0.25">
      <c r="A95">
        <v>93</v>
      </c>
      <c r="B95">
        <v>2</v>
      </c>
      <c r="C95">
        <v>2205802.8828099901</v>
      </c>
      <c r="D95">
        <v>11037.518209</v>
      </c>
      <c r="E95">
        <v>66</v>
      </c>
      <c r="F95">
        <v>2</v>
      </c>
      <c r="G95">
        <v>2</v>
      </c>
      <c r="H95" t="s">
        <v>19</v>
      </c>
      <c r="I95">
        <v>220.580299999999</v>
      </c>
      <c r="J95">
        <v>545.0539</v>
      </c>
      <c r="K95">
        <v>545.08359918099904</v>
      </c>
      <c r="L95">
        <v>220.58028828100001</v>
      </c>
      <c r="M95">
        <v>545.06600000000003</v>
      </c>
      <c r="N95" t="s">
        <v>27</v>
      </c>
      <c r="O95">
        <v>22372</v>
      </c>
      <c r="P95">
        <v>44648</v>
      </c>
      <c r="Q95">
        <v>32</v>
      </c>
      <c r="R95" t="s">
        <v>21</v>
      </c>
      <c r="S95">
        <v>1.47739E-2</v>
      </c>
    </row>
    <row r="96" spans="1:19" x14ac:dyDescent="0.25">
      <c r="A96">
        <v>94</v>
      </c>
      <c r="B96">
        <v>2</v>
      </c>
      <c r="C96">
        <v>2205802.8828099901</v>
      </c>
      <c r="D96">
        <v>11037.518209</v>
      </c>
      <c r="E96">
        <v>66</v>
      </c>
      <c r="F96">
        <v>2</v>
      </c>
      <c r="G96">
        <v>2</v>
      </c>
      <c r="H96" t="s">
        <v>19</v>
      </c>
      <c r="I96">
        <v>220.580299999999</v>
      </c>
      <c r="J96">
        <v>545.0539</v>
      </c>
      <c r="K96">
        <v>545.08359918099904</v>
      </c>
      <c r="L96">
        <v>220.58028828100001</v>
      </c>
      <c r="M96">
        <v>545.06600000000003</v>
      </c>
      <c r="N96" t="s">
        <v>27</v>
      </c>
      <c r="O96">
        <v>22379</v>
      </c>
      <c r="P96">
        <v>44655</v>
      </c>
      <c r="Q96">
        <v>9</v>
      </c>
      <c r="R96" t="s">
        <v>30</v>
      </c>
      <c r="S96">
        <v>1.65655E-2</v>
      </c>
    </row>
    <row r="97" spans="1:19" x14ac:dyDescent="0.25">
      <c r="A97">
        <v>95</v>
      </c>
      <c r="B97">
        <v>2</v>
      </c>
      <c r="C97">
        <v>2205802.8828099901</v>
      </c>
      <c r="D97">
        <v>11037.518209</v>
      </c>
      <c r="E97">
        <v>66</v>
      </c>
      <c r="F97">
        <v>2</v>
      </c>
      <c r="G97">
        <v>2</v>
      </c>
      <c r="H97" t="s">
        <v>19</v>
      </c>
      <c r="I97">
        <v>220.580299999999</v>
      </c>
      <c r="J97">
        <v>545.0539</v>
      </c>
      <c r="K97">
        <v>545.08359918099904</v>
      </c>
      <c r="L97">
        <v>220.58028828100001</v>
      </c>
      <c r="M97">
        <v>545.06600000000003</v>
      </c>
      <c r="N97" t="s">
        <v>27</v>
      </c>
      <c r="O97">
        <v>22393</v>
      </c>
      <c r="P97">
        <v>44669</v>
      </c>
      <c r="Q97">
        <v>32</v>
      </c>
      <c r="R97" t="s">
        <v>21</v>
      </c>
      <c r="S97">
        <v>4.2700000000000004E-3</v>
      </c>
    </row>
    <row r="98" spans="1:19" x14ac:dyDescent="0.25">
      <c r="A98">
        <v>96</v>
      </c>
      <c r="B98">
        <v>2</v>
      </c>
      <c r="C98">
        <v>2205802.8828099901</v>
      </c>
      <c r="D98">
        <v>11037.518209</v>
      </c>
      <c r="E98">
        <v>66</v>
      </c>
      <c r="F98">
        <v>2</v>
      </c>
      <c r="G98">
        <v>2</v>
      </c>
      <c r="H98" t="s">
        <v>19</v>
      </c>
      <c r="I98">
        <v>220.580299999999</v>
      </c>
      <c r="J98">
        <v>545.0539</v>
      </c>
      <c r="K98">
        <v>545.08359918099904</v>
      </c>
      <c r="L98">
        <v>220.58028828100001</v>
      </c>
      <c r="M98">
        <v>545.06600000000003</v>
      </c>
      <c r="N98" t="s">
        <v>27</v>
      </c>
      <c r="O98">
        <v>22431</v>
      </c>
      <c r="P98">
        <v>44707</v>
      </c>
      <c r="Q98">
        <v>32</v>
      </c>
      <c r="R98" t="s">
        <v>21</v>
      </c>
      <c r="S98">
        <v>4.2700000000000004E-3</v>
      </c>
    </row>
    <row r="99" spans="1:19" x14ac:dyDescent="0.25">
      <c r="A99">
        <v>97</v>
      </c>
      <c r="B99">
        <v>2</v>
      </c>
      <c r="C99">
        <v>2205802.8828099901</v>
      </c>
      <c r="D99">
        <v>11037.518209</v>
      </c>
      <c r="E99">
        <v>66</v>
      </c>
      <c r="F99">
        <v>2</v>
      </c>
      <c r="G99">
        <v>2</v>
      </c>
      <c r="H99" t="s">
        <v>19</v>
      </c>
      <c r="I99">
        <v>220.580299999999</v>
      </c>
      <c r="J99">
        <v>545.0539</v>
      </c>
      <c r="K99">
        <v>545.08359918099904</v>
      </c>
      <c r="L99">
        <v>220.58028828100001</v>
      </c>
      <c r="M99">
        <v>545.06600000000003</v>
      </c>
      <c r="N99" t="s">
        <v>27</v>
      </c>
      <c r="O99">
        <v>22516</v>
      </c>
      <c r="P99">
        <v>44789</v>
      </c>
      <c r="Q99">
        <v>9</v>
      </c>
      <c r="R99" t="s">
        <v>30</v>
      </c>
      <c r="S99">
        <v>8.4171000000000003E-3</v>
      </c>
    </row>
    <row r="100" spans="1:19" x14ac:dyDescent="0.25">
      <c r="A100">
        <v>98</v>
      </c>
      <c r="B100">
        <v>2</v>
      </c>
      <c r="C100">
        <v>2205802.8828099901</v>
      </c>
      <c r="D100">
        <v>11037.518209</v>
      </c>
      <c r="E100">
        <v>66</v>
      </c>
      <c r="F100">
        <v>2</v>
      </c>
      <c r="G100">
        <v>2</v>
      </c>
      <c r="H100" t="s">
        <v>19</v>
      </c>
      <c r="I100">
        <v>220.580299999999</v>
      </c>
      <c r="J100">
        <v>545.0539</v>
      </c>
      <c r="K100">
        <v>545.08359918099904</v>
      </c>
      <c r="L100">
        <v>220.58028828100001</v>
      </c>
      <c r="M100">
        <v>545.06600000000003</v>
      </c>
      <c r="N100" t="s">
        <v>27</v>
      </c>
      <c r="O100">
        <v>22525</v>
      </c>
      <c r="P100">
        <v>44801</v>
      </c>
      <c r="Q100">
        <v>31</v>
      </c>
      <c r="R100" t="s">
        <v>22</v>
      </c>
      <c r="S100">
        <v>0.207347</v>
      </c>
    </row>
    <row r="101" spans="1:19" x14ac:dyDescent="0.25">
      <c r="A101">
        <v>99</v>
      </c>
      <c r="B101">
        <v>2</v>
      </c>
      <c r="C101">
        <v>2205802.8828099901</v>
      </c>
      <c r="D101">
        <v>11037.518209</v>
      </c>
      <c r="E101">
        <v>66</v>
      </c>
      <c r="F101">
        <v>2</v>
      </c>
      <c r="G101">
        <v>2</v>
      </c>
      <c r="H101" t="s">
        <v>19</v>
      </c>
      <c r="I101">
        <v>220.580299999999</v>
      </c>
      <c r="J101">
        <v>545.0539</v>
      </c>
      <c r="K101">
        <v>545.08359918099904</v>
      </c>
      <c r="L101">
        <v>220.58028828100001</v>
      </c>
      <c r="M101">
        <v>545.06600000000003</v>
      </c>
      <c r="N101" t="s">
        <v>27</v>
      </c>
      <c r="O101">
        <v>22555</v>
      </c>
      <c r="P101">
        <v>44831</v>
      </c>
      <c r="Q101">
        <v>31</v>
      </c>
      <c r="R101" t="s">
        <v>22</v>
      </c>
      <c r="S101">
        <v>1.67589E-2</v>
      </c>
    </row>
    <row r="102" spans="1:19" x14ac:dyDescent="0.25">
      <c r="A102">
        <v>100</v>
      </c>
      <c r="B102">
        <v>2</v>
      </c>
      <c r="C102">
        <v>2205802.8828099901</v>
      </c>
      <c r="D102">
        <v>11037.518209</v>
      </c>
      <c r="E102">
        <v>66</v>
      </c>
      <c r="F102">
        <v>2</v>
      </c>
      <c r="G102">
        <v>2</v>
      </c>
      <c r="H102" t="s">
        <v>19</v>
      </c>
      <c r="I102">
        <v>220.580299999999</v>
      </c>
      <c r="J102">
        <v>545.0539</v>
      </c>
      <c r="K102">
        <v>545.08359918099904</v>
      </c>
      <c r="L102">
        <v>220.58028828100001</v>
      </c>
      <c r="M102">
        <v>545.06600000000003</v>
      </c>
      <c r="N102" t="s">
        <v>27</v>
      </c>
      <c r="O102">
        <v>23025</v>
      </c>
      <c r="P102">
        <v>45301</v>
      </c>
      <c r="Q102">
        <v>7</v>
      </c>
      <c r="R102" t="s">
        <v>28</v>
      </c>
      <c r="S102">
        <v>14.795599899999999</v>
      </c>
    </row>
    <row r="103" spans="1:19" x14ac:dyDescent="0.25">
      <c r="A103">
        <v>101</v>
      </c>
      <c r="B103">
        <v>2</v>
      </c>
      <c r="C103">
        <v>2205802.8828099901</v>
      </c>
      <c r="D103">
        <v>11037.518209</v>
      </c>
      <c r="E103">
        <v>66</v>
      </c>
      <c r="F103">
        <v>2</v>
      </c>
      <c r="G103">
        <v>2</v>
      </c>
      <c r="H103" t="s">
        <v>19</v>
      </c>
      <c r="I103">
        <v>220.580299999999</v>
      </c>
      <c r="J103">
        <v>545.0539</v>
      </c>
      <c r="K103">
        <v>545.08359918099904</v>
      </c>
      <c r="L103">
        <v>220.58028828100001</v>
      </c>
      <c r="M103">
        <v>545.06600000000003</v>
      </c>
      <c r="N103" t="s">
        <v>27</v>
      </c>
      <c r="O103">
        <v>23205</v>
      </c>
      <c r="P103">
        <v>45481</v>
      </c>
      <c r="Q103">
        <v>31</v>
      </c>
      <c r="R103" t="s">
        <v>22</v>
      </c>
      <c r="S103">
        <v>19.834999100000001</v>
      </c>
    </row>
    <row r="104" spans="1:19" x14ac:dyDescent="0.25">
      <c r="A104">
        <v>102</v>
      </c>
      <c r="B104">
        <v>2</v>
      </c>
      <c r="C104">
        <v>2205802.8828099901</v>
      </c>
      <c r="D104">
        <v>11037.518209</v>
      </c>
      <c r="E104">
        <v>66</v>
      </c>
      <c r="F104">
        <v>2</v>
      </c>
      <c r="G104">
        <v>2</v>
      </c>
      <c r="H104" t="s">
        <v>19</v>
      </c>
      <c r="I104">
        <v>220.580299999999</v>
      </c>
      <c r="J104">
        <v>545.0539</v>
      </c>
      <c r="K104">
        <v>545.08359918099904</v>
      </c>
      <c r="L104">
        <v>220.58028828100001</v>
      </c>
      <c r="M104">
        <v>545.06600000000003</v>
      </c>
      <c r="N104" t="s">
        <v>27</v>
      </c>
      <c r="O104">
        <v>23218</v>
      </c>
      <c r="P104">
        <v>45494</v>
      </c>
      <c r="Q104">
        <v>32</v>
      </c>
      <c r="R104" t="s">
        <v>21</v>
      </c>
      <c r="S104">
        <v>9.3736695999999995</v>
      </c>
    </row>
    <row r="105" spans="1:19" x14ac:dyDescent="0.25">
      <c r="A105">
        <v>103</v>
      </c>
      <c r="B105">
        <v>2</v>
      </c>
      <c r="C105">
        <v>2205802.8828099901</v>
      </c>
      <c r="D105">
        <v>11037.518209</v>
      </c>
      <c r="E105">
        <v>66</v>
      </c>
      <c r="F105">
        <v>2</v>
      </c>
      <c r="G105">
        <v>2</v>
      </c>
      <c r="H105" t="s">
        <v>19</v>
      </c>
      <c r="I105">
        <v>220.580299999999</v>
      </c>
      <c r="J105">
        <v>545.0539</v>
      </c>
      <c r="K105">
        <v>545.08359918099904</v>
      </c>
      <c r="L105">
        <v>220.58028828100001</v>
      </c>
      <c r="M105">
        <v>545.06600000000003</v>
      </c>
      <c r="N105" t="s">
        <v>27</v>
      </c>
      <c r="O105">
        <v>23836</v>
      </c>
      <c r="P105">
        <v>46110</v>
      </c>
      <c r="Q105">
        <v>16</v>
      </c>
      <c r="R105" t="s">
        <v>24</v>
      </c>
      <c r="S105">
        <v>9.3691E-3</v>
      </c>
    </row>
    <row r="106" spans="1:19" x14ac:dyDescent="0.25">
      <c r="A106">
        <v>104</v>
      </c>
      <c r="B106">
        <v>3</v>
      </c>
      <c r="C106">
        <v>2205802.8828099901</v>
      </c>
      <c r="D106">
        <v>11037.518209</v>
      </c>
      <c r="E106">
        <v>66</v>
      </c>
      <c r="F106">
        <v>2</v>
      </c>
      <c r="G106">
        <v>2</v>
      </c>
      <c r="H106" t="s">
        <v>19</v>
      </c>
      <c r="I106">
        <v>220.580299999999</v>
      </c>
      <c r="J106">
        <v>545.0539</v>
      </c>
      <c r="K106">
        <v>545.08359918099904</v>
      </c>
      <c r="L106">
        <v>220.58028828100001</v>
      </c>
      <c r="M106">
        <v>545.06600000000003</v>
      </c>
      <c r="N106" t="s">
        <v>31</v>
      </c>
      <c r="O106">
        <v>23360</v>
      </c>
      <c r="P106">
        <v>45648</v>
      </c>
      <c r="Q106">
        <v>1</v>
      </c>
      <c r="R106" t="s">
        <v>32</v>
      </c>
      <c r="S106">
        <v>0.42269499999999999</v>
      </c>
    </row>
    <row r="107" spans="1:19" x14ac:dyDescent="0.25">
      <c r="A107">
        <v>105</v>
      </c>
      <c r="B107">
        <v>3</v>
      </c>
      <c r="C107">
        <v>2205802.8828099901</v>
      </c>
      <c r="D107">
        <v>11037.518209</v>
      </c>
      <c r="E107">
        <v>66</v>
      </c>
      <c r="F107">
        <v>2</v>
      </c>
      <c r="G107">
        <v>2</v>
      </c>
      <c r="H107" t="s">
        <v>19</v>
      </c>
      <c r="I107">
        <v>220.580299999999</v>
      </c>
      <c r="J107">
        <v>545.0539</v>
      </c>
      <c r="K107">
        <v>545.08359918099904</v>
      </c>
      <c r="L107">
        <v>220.58028828100001</v>
      </c>
      <c r="M107">
        <v>545.06600000000003</v>
      </c>
      <c r="N107" t="s">
        <v>31</v>
      </c>
      <c r="O107">
        <v>23397</v>
      </c>
      <c r="P107">
        <v>45673</v>
      </c>
      <c r="Q107">
        <v>1</v>
      </c>
      <c r="R107" t="s">
        <v>32</v>
      </c>
      <c r="S107">
        <v>6.4499500000000001E-2</v>
      </c>
    </row>
    <row r="108" spans="1:19" x14ac:dyDescent="0.25">
      <c r="A108">
        <v>106</v>
      </c>
      <c r="B108">
        <v>3</v>
      </c>
      <c r="C108">
        <v>2205802.8828099901</v>
      </c>
      <c r="D108">
        <v>11037.518209</v>
      </c>
      <c r="E108">
        <v>66</v>
      </c>
      <c r="F108">
        <v>2</v>
      </c>
      <c r="G108">
        <v>2</v>
      </c>
      <c r="H108" t="s">
        <v>19</v>
      </c>
      <c r="I108">
        <v>220.580299999999</v>
      </c>
      <c r="J108">
        <v>545.0539</v>
      </c>
      <c r="K108">
        <v>545.08359918099904</v>
      </c>
      <c r="L108">
        <v>220.58028828100001</v>
      </c>
      <c r="M108">
        <v>545.06600000000003</v>
      </c>
      <c r="N108" t="s">
        <v>31</v>
      </c>
      <c r="O108">
        <v>23629</v>
      </c>
      <c r="P108">
        <v>45905</v>
      </c>
      <c r="Q108">
        <v>1</v>
      </c>
      <c r="R108" t="s">
        <v>32</v>
      </c>
      <c r="S108">
        <v>2.0597998999999998</v>
      </c>
    </row>
    <row r="109" spans="1:19" x14ac:dyDescent="0.25">
      <c r="A109">
        <v>107</v>
      </c>
      <c r="B109">
        <v>3</v>
      </c>
      <c r="C109">
        <v>2205802.8828099901</v>
      </c>
      <c r="D109">
        <v>11037.518209</v>
      </c>
      <c r="E109">
        <v>66</v>
      </c>
      <c r="F109">
        <v>2</v>
      </c>
      <c r="G109">
        <v>2</v>
      </c>
      <c r="H109" t="s">
        <v>19</v>
      </c>
      <c r="I109">
        <v>220.580299999999</v>
      </c>
      <c r="J109">
        <v>545.0539</v>
      </c>
      <c r="K109">
        <v>545.08359918099904</v>
      </c>
      <c r="L109">
        <v>220.58028828100001</v>
      </c>
      <c r="M109">
        <v>545.06600000000003</v>
      </c>
      <c r="N109" t="s">
        <v>31</v>
      </c>
      <c r="O109">
        <v>23671</v>
      </c>
      <c r="P109">
        <v>45947</v>
      </c>
      <c r="Q109">
        <v>31</v>
      </c>
      <c r="R109" t="s">
        <v>22</v>
      </c>
      <c r="S109">
        <v>5.6723900000000001E-2</v>
      </c>
    </row>
    <row r="110" spans="1:19" x14ac:dyDescent="0.25">
      <c r="A110">
        <v>108</v>
      </c>
      <c r="B110">
        <v>3</v>
      </c>
      <c r="C110">
        <v>2205802.8828099901</v>
      </c>
      <c r="D110">
        <v>11037.518209</v>
      </c>
      <c r="E110">
        <v>66</v>
      </c>
      <c r="F110">
        <v>2</v>
      </c>
      <c r="G110">
        <v>2</v>
      </c>
      <c r="H110" t="s">
        <v>19</v>
      </c>
      <c r="I110">
        <v>220.580299999999</v>
      </c>
      <c r="J110">
        <v>545.0539</v>
      </c>
      <c r="K110">
        <v>545.08359918099904</v>
      </c>
      <c r="L110">
        <v>220.58028828100001</v>
      </c>
      <c r="M110">
        <v>545.06600000000003</v>
      </c>
      <c r="N110" t="s">
        <v>31</v>
      </c>
      <c r="O110">
        <v>23672</v>
      </c>
      <c r="P110">
        <v>45948</v>
      </c>
      <c r="Q110">
        <v>1</v>
      </c>
      <c r="R110" t="s">
        <v>32</v>
      </c>
      <c r="S110">
        <v>0.233039</v>
      </c>
    </row>
    <row r="111" spans="1:19" x14ac:dyDescent="0.25">
      <c r="A111">
        <v>109</v>
      </c>
      <c r="B111">
        <v>3</v>
      </c>
      <c r="C111">
        <v>2205802.8828099901</v>
      </c>
      <c r="D111">
        <v>11037.518209</v>
      </c>
      <c r="E111">
        <v>66</v>
      </c>
      <c r="F111">
        <v>2</v>
      </c>
      <c r="G111">
        <v>2</v>
      </c>
      <c r="H111" t="s">
        <v>19</v>
      </c>
      <c r="I111">
        <v>220.580299999999</v>
      </c>
      <c r="J111">
        <v>545.0539</v>
      </c>
      <c r="K111">
        <v>545.08359918099904</v>
      </c>
      <c r="L111">
        <v>220.58028828100001</v>
      </c>
      <c r="M111">
        <v>545.06600000000003</v>
      </c>
      <c r="N111" t="s">
        <v>31</v>
      </c>
      <c r="O111">
        <v>23836</v>
      </c>
      <c r="P111">
        <v>46110</v>
      </c>
      <c r="Q111">
        <v>16</v>
      </c>
      <c r="R111" t="s">
        <v>24</v>
      </c>
      <c r="S111">
        <v>61.6526985</v>
      </c>
    </row>
    <row r="112" spans="1:19" x14ac:dyDescent="0.25">
      <c r="A112">
        <v>110</v>
      </c>
      <c r="B112">
        <v>3</v>
      </c>
      <c r="C112">
        <v>2205802.8828099901</v>
      </c>
      <c r="D112">
        <v>11037.518209</v>
      </c>
      <c r="E112">
        <v>66</v>
      </c>
      <c r="F112">
        <v>2</v>
      </c>
      <c r="G112">
        <v>2</v>
      </c>
      <c r="H112" t="s">
        <v>19</v>
      </c>
      <c r="I112">
        <v>220.580299999999</v>
      </c>
      <c r="J112">
        <v>545.0539</v>
      </c>
      <c r="K112">
        <v>545.08359918099904</v>
      </c>
      <c r="L112">
        <v>220.58028828100001</v>
      </c>
      <c r="M112">
        <v>545.06600000000003</v>
      </c>
      <c r="N112" t="s">
        <v>31</v>
      </c>
      <c r="O112">
        <v>24026</v>
      </c>
      <c r="P112">
        <v>46302</v>
      </c>
      <c r="Q112">
        <v>31</v>
      </c>
      <c r="R112" t="s">
        <v>22</v>
      </c>
      <c r="S112">
        <v>9.1533600000000007E-2</v>
      </c>
    </row>
    <row r="113" spans="1:19" x14ac:dyDescent="0.25">
      <c r="A113">
        <v>111</v>
      </c>
      <c r="B113">
        <v>3</v>
      </c>
      <c r="C113">
        <v>2205802.8828099901</v>
      </c>
      <c r="D113">
        <v>11037.518209</v>
      </c>
      <c r="E113">
        <v>66</v>
      </c>
      <c r="F113">
        <v>2</v>
      </c>
      <c r="G113">
        <v>2</v>
      </c>
      <c r="H113" t="s">
        <v>19</v>
      </c>
      <c r="I113">
        <v>220.580299999999</v>
      </c>
      <c r="J113">
        <v>545.0539</v>
      </c>
      <c r="K113">
        <v>545.08359918099904</v>
      </c>
      <c r="L113">
        <v>220.58028828100001</v>
      </c>
      <c r="M113">
        <v>545.06600000000003</v>
      </c>
      <c r="N113" t="s">
        <v>31</v>
      </c>
      <c r="O113">
        <v>24410</v>
      </c>
      <c r="P113">
        <v>46685</v>
      </c>
      <c r="Q113">
        <v>32</v>
      </c>
      <c r="R113" t="s">
        <v>21</v>
      </c>
      <c r="S113">
        <v>2.8055199999999999E-2</v>
      </c>
    </row>
    <row r="114" spans="1:19" x14ac:dyDescent="0.25">
      <c r="A114">
        <v>112</v>
      </c>
      <c r="B114">
        <v>4</v>
      </c>
      <c r="C114">
        <v>2205802.8828099901</v>
      </c>
      <c r="D114">
        <v>11037.518209</v>
      </c>
      <c r="E114">
        <v>66</v>
      </c>
      <c r="F114">
        <v>2</v>
      </c>
      <c r="G114">
        <v>2</v>
      </c>
      <c r="H114" t="s">
        <v>19</v>
      </c>
      <c r="I114">
        <v>220.580299999999</v>
      </c>
      <c r="J114">
        <v>545.0539</v>
      </c>
      <c r="K114">
        <v>545.08359918099904</v>
      </c>
      <c r="L114">
        <v>220.58028828100001</v>
      </c>
      <c r="M114">
        <v>545.06600000000003</v>
      </c>
      <c r="N114" t="s">
        <v>33</v>
      </c>
      <c r="O114">
        <v>22565</v>
      </c>
      <c r="P114">
        <v>44889</v>
      </c>
      <c r="Q114">
        <v>32</v>
      </c>
      <c r="R114" t="s">
        <v>21</v>
      </c>
      <c r="S114">
        <v>4.5347600000000002E-2</v>
      </c>
    </row>
    <row r="115" spans="1:19" x14ac:dyDescent="0.25">
      <c r="A115">
        <v>113</v>
      </c>
      <c r="B115">
        <v>4</v>
      </c>
      <c r="C115">
        <v>2205802.8828099901</v>
      </c>
      <c r="D115">
        <v>11037.518209</v>
      </c>
      <c r="E115">
        <v>66</v>
      </c>
      <c r="F115">
        <v>2</v>
      </c>
      <c r="G115">
        <v>2</v>
      </c>
      <c r="H115" t="s">
        <v>19</v>
      </c>
      <c r="I115">
        <v>220.580299999999</v>
      </c>
      <c r="J115">
        <v>545.0539</v>
      </c>
      <c r="K115">
        <v>545.08359918099904</v>
      </c>
      <c r="L115">
        <v>220.58028828100001</v>
      </c>
      <c r="M115">
        <v>545.06600000000003</v>
      </c>
      <c r="N115" t="s">
        <v>33</v>
      </c>
      <c r="O115">
        <v>22566</v>
      </c>
      <c r="P115">
        <v>44890</v>
      </c>
      <c r="Q115">
        <v>32</v>
      </c>
      <c r="R115" t="s">
        <v>21</v>
      </c>
      <c r="S115">
        <v>8.2077200000000003E-2</v>
      </c>
    </row>
    <row r="116" spans="1:19" x14ac:dyDescent="0.25">
      <c r="A116">
        <v>114</v>
      </c>
      <c r="B116">
        <v>4</v>
      </c>
      <c r="C116">
        <v>2205802.8828099901</v>
      </c>
      <c r="D116">
        <v>11037.518209</v>
      </c>
      <c r="E116">
        <v>66</v>
      </c>
      <c r="F116">
        <v>2</v>
      </c>
      <c r="G116">
        <v>2</v>
      </c>
      <c r="H116" t="s">
        <v>19</v>
      </c>
      <c r="I116">
        <v>220.580299999999</v>
      </c>
      <c r="J116">
        <v>545.0539</v>
      </c>
      <c r="K116">
        <v>545.08359918099904</v>
      </c>
      <c r="L116">
        <v>220.58028828100001</v>
      </c>
      <c r="M116">
        <v>545.06600000000003</v>
      </c>
      <c r="N116" t="s">
        <v>33</v>
      </c>
      <c r="O116">
        <v>22652</v>
      </c>
      <c r="P116">
        <v>44966</v>
      </c>
      <c r="Q116">
        <v>9</v>
      </c>
      <c r="R116" t="s">
        <v>30</v>
      </c>
      <c r="S116">
        <v>3.5396E-3</v>
      </c>
    </row>
    <row r="117" spans="1:19" x14ac:dyDescent="0.25">
      <c r="A117">
        <v>115</v>
      </c>
      <c r="B117">
        <v>4</v>
      </c>
      <c r="C117">
        <v>2205802.8828099901</v>
      </c>
      <c r="D117">
        <v>11037.518209</v>
      </c>
      <c r="E117">
        <v>66</v>
      </c>
      <c r="F117">
        <v>2</v>
      </c>
      <c r="G117">
        <v>2</v>
      </c>
      <c r="H117" t="s">
        <v>19</v>
      </c>
      <c r="I117">
        <v>220.580299999999</v>
      </c>
      <c r="J117">
        <v>545.0539</v>
      </c>
      <c r="K117">
        <v>545.08359918099904</v>
      </c>
      <c r="L117">
        <v>220.58028828100001</v>
      </c>
      <c r="M117">
        <v>545.06600000000003</v>
      </c>
      <c r="N117" t="s">
        <v>33</v>
      </c>
      <c r="O117">
        <v>22653</v>
      </c>
      <c r="P117">
        <v>44967</v>
      </c>
      <c r="Q117">
        <v>9</v>
      </c>
      <c r="R117" t="s">
        <v>30</v>
      </c>
      <c r="S117">
        <v>1.4774000000000001E-2</v>
      </c>
    </row>
    <row r="118" spans="1:19" x14ac:dyDescent="0.25">
      <c r="A118">
        <v>116</v>
      </c>
      <c r="B118">
        <v>4</v>
      </c>
      <c r="C118">
        <v>2205802.8828099901</v>
      </c>
      <c r="D118">
        <v>11037.518209</v>
      </c>
      <c r="E118">
        <v>66</v>
      </c>
      <c r="F118">
        <v>2</v>
      </c>
      <c r="G118">
        <v>2</v>
      </c>
      <c r="H118" t="s">
        <v>19</v>
      </c>
      <c r="I118">
        <v>220.580299999999</v>
      </c>
      <c r="J118">
        <v>545.0539</v>
      </c>
      <c r="K118">
        <v>545.08359918099904</v>
      </c>
      <c r="L118">
        <v>220.58028828100001</v>
      </c>
      <c r="M118">
        <v>545.06600000000003</v>
      </c>
      <c r="N118" t="s">
        <v>33</v>
      </c>
      <c r="O118">
        <v>22664</v>
      </c>
      <c r="P118">
        <v>44934</v>
      </c>
      <c r="Q118">
        <v>32</v>
      </c>
      <c r="R118" t="s">
        <v>21</v>
      </c>
      <c r="S118">
        <v>7.2494500000000003E-2</v>
      </c>
    </row>
    <row r="119" spans="1:19" x14ac:dyDescent="0.25">
      <c r="A119">
        <v>117</v>
      </c>
      <c r="B119">
        <v>4</v>
      </c>
      <c r="C119">
        <v>2205802.8828099901</v>
      </c>
      <c r="D119">
        <v>11037.518209</v>
      </c>
      <c r="E119">
        <v>66</v>
      </c>
      <c r="F119">
        <v>2</v>
      </c>
      <c r="G119">
        <v>2</v>
      </c>
      <c r="H119" t="s">
        <v>19</v>
      </c>
      <c r="I119">
        <v>220.580299999999</v>
      </c>
      <c r="J119">
        <v>545.0539</v>
      </c>
      <c r="K119">
        <v>545.08359918099904</v>
      </c>
      <c r="L119">
        <v>220.58028828100001</v>
      </c>
      <c r="M119">
        <v>545.06600000000003</v>
      </c>
      <c r="N119" t="s">
        <v>33</v>
      </c>
      <c r="O119">
        <v>22704</v>
      </c>
      <c r="P119">
        <v>44963</v>
      </c>
      <c r="Q119">
        <v>32</v>
      </c>
      <c r="R119" t="s">
        <v>21</v>
      </c>
      <c r="S119">
        <v>1.92558E-2</v>
      </c>
    </row>
    <row r="120" spans="1:19" x14ac:dyDescent="0.25">
      <c r="A120">
        <v>118</v>
      </c>
      <c r="B120">
        <v>4</v>
      </c>
      <c r="C120">
        <v>2205802.8828099901</v>
      </c>
      <c r="D120">
        <v>11037.518209</v>
      </c>
      <c r="E120">
        <v>66</v>
      </c>
      <c r="F120">
        <v>2</v>
      </c>
      <c r="G120">
        <v>2</v>
      </c>
      <c r="H120" t="s">
        <v>19</v>
      </c>
      <c r="I120">
        <v>220.580299999999</v>
      </c>
      <c r="J120">
        <v>545.0539</v>
      </c>
      <c r="K120">
        <v>545.08359918099904</v>
      </c>
      <c r="L120">
        <v>220.58028828100001</v>
      </c>
      <c r="M120">
        <v>545.06600000000003</v>
      </c>
      <c r="N120" t="s">
        <v>33</v>
      </c>
      <c r="O120">
        <v>22708</v>
      </c>
      <c r="P120">
        <v>44982</v>
      </c>
      <c r="Q120">
        <v>32</v>
      </c>
      <c r="R120" t="s">
        <v>21</v>
      </c>
      <c r="S120">
        <v>8.4171999999999997E-3</v>
      </c>
    </row>
    <row r="121" spans="1:19" x14ac:dyDescent="0.25">
      <c r="A121">
        <v>119</v>
      </c>
      <c r="B121">
        <v>4</v>
      </c>
      <c r="C121">
        <v>2205802.8828099901</v>
      </c>
      <c r="D121">
        <v>11037.518209</v>
      </c>
      <c r="E121">
        <v>66</v>
      </c>
      <c r="F121">
        <v>2</v>
      </c>
      <c r="G121">
        <v>2</v>
      </c>
      <c r="H121" t="s">
        <v>19</v>
      </c>
      <c r="I121">
        <v>220.580299999999</v>
      </c>
      <c r="J121">
        <v>545.0539</v>
      </c>
      <c r="K121">
        <v>545.08359918099904</v>
      </c>
      <c r="L121">
        <v>220.58028828100001</v>
      </c>
      <c r="M121">
        <v>545.06600000000003</v>
      </c>
      <c r="N121" t="s">
        <v>33</v>
      </c>
      <c r="O121">
        <v>22709</v>
      </c>
      <c r="P121">
        <v>44983</v>
      </c>
      <c r="Q121">
        <v>31</v>
      </c>
      <c r="R121" t="s">
        <v>22</v>
      </c>
      <c r="S121">
        <v>3.2728399999999998E-2</v>
      </c>
    </row>
    <row r="122" spans="1:19" x14ac:dyDescent="0.25">
      <c r="A122">
        <v>120</v>
      </c>
      <c r="B122">
        <v>4</v>
      </c>
      <c r="C122">
        <v>2205802.8828099901</v>
      </c>
      <c r="D122">
        <v>11037.518209</v>
      </c>
      <c r="E122">
        <v>66</v>
      </c>
      <c r="F122">
        <v>2</v>
      </c>
      <c r="G122">
        <v>2</v>
      </c>
      <c r="H122" t="s">
        <v>19</v>
      </c>
      <c r="I122">
        <v>220.580299999999</v>
      </c>
      <c r="J122">
        <v>545.0539</v>
      </c>
      <c r="K122">
        <v>545.08359918099904</v>
      </c>
      <c r="L122">
        <v>220.58028828100001</v>
      </c>
      <c r="M122">
        <v>545.06600000000003</v>
      </c>
      <c r="N122" t="s">
        <v>33</v>
      </c>
      <c r="O122">
        <v>22714</v>
      </c>
      <c r="P122">
        <v>44988</v>
      </c>
      <c r="Q122">
        <v>9</v>
      </c>
      <c r="R122" t="s">
        <v>30</v>
      </c>
      <c r="S122">
        <v>2.1051199999999999E-2</v>
      </c>
    </row>
    <row r="123" spans="1:19" x14ac:dyDescent="0.25">
      <c r="A123">
        <v>121</v>
      </c>
      <c r="B123">
        <v>4</v>
      </c>
      <c r="C123">
        <v>2205802.8828099901</v>
      </c>
      <c r="D123">
        <v>11037.518209</v>
      </c>
      <c r="E123">
        <v>66</v>
      </c>
      <c r="F123">
        <v>2</v>
      </c>
      <c r="G123">
        <v>2</v>
      </c>
      <c r="H123" t="s">
        <v>19</v>
      </c>
      <c r="I123">
        <v>220.580299999999</v>
      </c>
      <c r="J123">
        <v>545.0539</v>
      </c>
      <c r="K123">
        <v>545.08359918099904</v>
      </c>
      <c r="L123">
        <v>220.58028828100001</v>
      </c>
      <c r="M123">
        <v>545.06600000000003</v>
      </c>
      <c r="N123" t="s">
        <v>33</v>
      </c>
      <c r="O123">
        <v>22767</v>
      </c>
      <c r="P123">
        <v>45043</v>
      </c>
      <c r="Q123">
        <v>32</v>
      </c>
      <c r="R123" t="s">
        <v>21</v>
      </c>
      <c r="S123">
        <v>6.2364999999999999E-3</v>
      </c>
    </row>
    <row r="124" spans="1:19" x14ac:dyDescent="0.25">
      <c r="A124">
        <v>122</v>
      </c>
      <c r="B124">
        <v>4</v>
      </c>
      <c r="C124">
        <v>2205802.8828099901</v>
      </c>
      <c r="D124">
        <v>11037.518209</v>
      </c>
      <c r="E124">
        <v>66</v>
      </c>
      <c r="F124">
        <v>2</v>
      </c>
      <c r="G124">
        <v>2</v>
      </c>
      <c r="H124" t="s">
        <v>19</v>
      </c>
      <c r="I124">
        <v>220.580299999999</v>
      </c>
      <c r="J124">
        <v>545.0539</v>
      </c>
      <c r="K124">
        <v>545.08359918099904</v>
      </c>
      <c r="L124">
        <v>220.58028828100001</v>
      </c>
      <c r="M124">
        <v>545.06600000000003</v>
      </c>
      <c r="N124" t="s">
        <v>33</v>
      </c>
      <c r="O124">
        <v>22772</v>
      </c>
      <c r="P124">
        <v>45048</v>
      </c>
      <c r="Q124">
        <v>31</v>
      </c>
      <c r="R124" t="s">
        <v>22</v>
      </c>
      <c r="S124">
        <v>0.17719599999999999</v>
      </c>
    </row>
    <row r="125" spans="1:19" x14ac:dyDescent="0.25">
      <c r="A125">
        <v>123</v>
      </c>
      <c r="B125">
        <v>4</v>
      </c>
      <c r="C125">
        <v>2205802.8828099901</v>
      </c>
      <c r="D125">
        <v>11037.518209</v>
      </c>
      <c r="E125">
        <v>66</v>
      </c>
      <c r="F125">
        <v>2</v>
      </c>
      <c r="G125">
        <v>2</v>
      </c>
      <c r="H125" t="s">
        <v>19</v>
      </c>
      <c r="I125">
        <v>220.580299999999</v>
      </c>
      <c r="J125">
        <v>545.0539</v>
      </c>
      <c r="K125">
        <v>545.08359918099904</v>
      </c>
      <c r="L125">
        <v>220.58028828100001</v>
      </c>
      <c r="M125">
        <v>545.06600000000003</v>
      </c>
      <c r="N125" t="s">
        <v>33</v>
      </c>
      <c r="O125">
        <v>22783</v>
      </c>
      <c r="P125">
        <v>45059</v>
      </c>
      <c r="Q125">
        <v>9</v>
      </c>
      <c r="R125" t="s">
        <v>30</v>
      </c>
      <c r="S125">
        <v>3.3010400000000002E-2</v>
      </c>
    </row>
    <row r="126" spans="1:19" x14ac:dyDescent="0.25">
      <c r="A126">
        <v>124</v>
      </c>
      <c r="B126">
        <v>4</v>
      </c>
      <c r="C126">
        <v>2205802.8828099901</v>
      </c>
      <c r="D126">
        <v>11037.518209</v>
      </c>
      <c r="E126">
        <v>66</v>
      </c>
      <c r="F126">
        <v>2</v>
      </c>
      <c r="G126">
        <v>2</v>
      </c>
      <c r="H126" t="s">
        <v>19</v>
      </c>
      <c r="I126">
        <v>220.580299999999</v>
      </c>
      <c r="J126">
        <v>545.0539</v>
      </c>
      <c r="K126">
        <v>545.08359918099904</v>
      </c>
      <c r="L126">
        <v>220.58028828100001</v>
      </c>
      <c r="M126">
        <v>545.06600000000003</v>
      </c>
      <c r="N126" t="s">
        <v>33</v>
      </c>
      <c r="O126">
        <v>22816</v>
      </c>
      <c r="P126">
        <v>45092</v>
      </c>
      <c r="Q126">
        <v>9</v>
      </c>
      <c r="R126" t="s">
        <v>30</v>
      </c>
      <c r="S126">
        <v>7.1146100000000004E-2</v>
      </c>
    </row>
    <row r="127" spans="1:19" x14ac:dyDescent="0.25">
      <c r="A127">
        <v>125</v>
      </c>
      <c r="B127">
        <v>4</v>
      </c>
      <c r="C127">
        <v>2205802.8828099901</v>
      </c>
      <c r="D127">
        <v>11037.518209</v>
      </c>
      <c r="E127">
        <v>66</v>
      </c>
      <c r="F127">
        <v>2</v>
      </c>
      <c r="G127">
        <v>2</v>
      </c>
      <c r="H127" t="s">
        <v>19</v>
      </c>
      <c r="I127">
        <v>220.580299999999</v>
      </c>
      <c r="J127">
        <v>545.0539</v>
      </c>
      <c r="K127">
        <v>545.08359918099904</v>
      </c>
      <c r="L127">
        <v>220.58028828100001</v>
      </c>
      <c r="M127">
        <v>545.06600000000003</v>
      </c>
      <c r="N127" t="s">
        <v>33</v>
      </c>
      <c r="O127">
        <v>22863</v>
      </c>
      <c r="P127">
        <v>45162</v>
      </c>
      <c r="Q127">
        <v>9</v>
      </c>
      <c r="R127" t="s">
        <v>30</v>
      </c>
      <c r="S127">
        <v>3.8115000000000003E-2</v>
      </c>
    </row>
    <row r="128" spans="1:19" x14ac:dyDescent="0.25">
      <c r="A128">
        <v>126</v>
      </c>
      <c r="B128">
        <v>4</v>
      </c>
      <c r="C128">
        <v>2205802.8828099901</v>
      </c>
      <c r="D128">
        <v>11037.518209</v>
      </c>
      <c r="E128">
        <v>66</v>
      </c>
      <c r="F128">
        <v>2</v>
      </c>
      <c r="G128">
        <v>2</v>
      </c>
      <c r="H128" t="s">
        <v>19</v>
      </c>
      <c r="I128">
        <v>220.580299999999</v>
      </c>
      <c r="J128">
        <v>545.0539</v>
      </c>
      <c r="K128">
        <v>545.08359918099904</v>
      </c>
      <c r="L128">
        <v>220.58028828100001</v>
      </c>
      <c r="M128">
        <v>545.06600000000003</v>
      </c>
      <c r="N128" t="s">
        <v>33</v>
      </c>
      <c r="O128">
        <v>22880</v>
      </c>
      <c r="P128">
        <v>45171</v>
      </c>
      <c r="Q128">
        <v>9</v>
      </c>
      <c r="R128" t="s">
        <v>30</v>
      </c>
      <c r="S128">
        <v>4.8864699999999997E-2</v>
      </c>
    </row>
    <row r="129" spans="1:19" x14ac:dyDescent="0.25">
      <c r="A129">
        <v>127</v>
      </c>
      <c r="B129">
        <v>4</v>
      </c>
      <c r="C129">
        <v>2205802.8828099901</v>
      </c>
      <c r="D129">
        <v>11037.518209</v>
      </c>
      <c r="E129">
        <v>66</v>
      </c>
      <c r="F129">
        <v>2</v>
      </c>
      <c r="G129">
        <v>2</v>
      </c>
      <c r="H129" t="s">
        <v>19</v>
      </c>
      <c r="I129">
        <v>220.580299999999</v>
      </c>
      <c r="J129">
        <v>545.0539</v>
      </c>
      <c r="K129">
        <v>545.08359918099904</v>
      </c>
      <c r="L129">
        <v>220.58028828100001</v>
      </c>
      <c r="M129">
        <v>545.06600000000003</v>
      </c>
      <c r="N129" t="s">
        <v>33</v>
      </c>
      <c r="O129">
        <v>22886</v>
      </c>
      <c r="P129">
        <v>45146</v>
      </c>
      <c r="Q129">
        <v>9</v>
      </c>
      <c r="R129" t="s">
        <v>30</v>
      </c>
      <c r="S129">
        <v>0.148702</v>
      </c>
    </row>
    <row r="130" spans="1:19" x14ac:dyDescent="0.25">
      <c r="A130">
        <v>128</v>
      </c>
      <c r="B130">
        <v>4</v>
      </c>
      <c r="C130">
        <v>2205802.8828099901</v>
      </c>
      <c r="D130">
        <v>11037.518209</v>
      </c>
      <c r="E130">
        <v>66</v>
      </c>
      <c r="F130">
        <v>2</v>
      </c>
      <c r="G130">
        <v>2</v>
      </c>
      <c r="H130" t="s">
        <v>19</v>
      </c>
      <c r="I130">
        <v>220.580299999999</v>
      </c>
      <c r="J130">
        <v>545.0539</v>
      </c>
      <c r="K130">
        <v>545.08359918099904</v>
      </c>
      <c r="L130">
        <v>220.58028828100001</v>
      </c>
      <c r="M130">
        <v>545.06600000000003</v>
      </c>
      <c r="N130" t="s">
        <v>33</v>
      </c>
      <c r="O130">
        <v>22896</v>
      </c>
      <c r="P130">
        <v>45156</v>
      </c>
      <c r="Q130">
        <v>32</v>
      </c>
      <c r="R130" t="s">
        <v>21</v>
      </c>
      <c r="S130">
        <v>3.48831E-2</v>
      </c>
    </row>
    <row r="131" spans="1:19" x14ac:dyDescent="0.25">
      <c r="A131">
        <v>129</v>
      </c>
      <c r="B131">
        <v>4</v>
      </c>
      <c r="C131">
        <v>2205802.8828099901</v>
      </c>
      <c r="D131">
        <v>11037.518209</v>
      </c>
      <c r="E131">
        <v>66</v>
      </c>
      <c r="F131">
        <v>2</v>
      </c>
      <c r="G131">
        <v>2</v>
      </c>
      <c r="H131" t="s">
        <v>19</v>
      </c>
      <c r="I131">
        <v>220.580299999999</v>
      </c>
      <c r="J131">
        <v>545.0539</v>
      </c>
      <c r="K131">
        <v>545.08359918099904</v>
      </c>
      <c r="L131">
        <v>220.58028828100001</v>
      </c>
      <c r="M131">
        <v>545.06600000000003</v>
      </c>
      <c r="N131" t="s">
        <v>33</v>
      </c>
      <c r="O131">
        <v>22915</v>
      </c>
      <c r="P131">
        <v>45191</v>
      </c>
      <c r="Q131">
        <v>31</v>
      </c>
      <c r="R131" t="s">
        <v>22</v>
      </c>
      <c r="S131">
        <v>6.2364999999999999E-3</v>
      </c>
    </row>
    <row r="132" spans="1:19" x14ac:dyDescent="0.25">
      <c r="A132">
        <v>130</v>
      </c>
      <c r="B132">
        <v>4</v>
      </c>
      <c r="C132">
        <v>2205802.8828099901</v>
      </c>
      <c r="D132">
        <v>11037.518209</v>
      </c>
      <c r="E132">
        <v>66</v>
      </c>
      <c r="F132">
        <v>2</v>
      </c>
      <c r="G132">
        <v>2</v>
      </c>
      <c r="H132" t="s">
        <v>19</v>
      </c>
      <c r="I132">
        <v>220.580299999999</v>
      </c>
      <c r="J132">
        <v>545.0539</v>
      </c>
      <c r="K132">
        <v>545.08359918099904</v>
      </c>
      <c r="L132">
        <v>220.58028828100001</v>
      </c>
      <c r="M132">
        <v>545.06600000000003</v>
      </c>
      <c r="N132" t="s">
        <v>33</v>
      </c>
      <c r="O132">
        <v>22916</v>
      </c>
      <c r="P132">
        <v>45192</v>
      </c>
      <c r="Q132">
        <v>31</v>
      </c>
      <c r="R132" t="s">
        <v>22</v>
      </c>
      <c r="S132">
        <v>3.1000300000000001E-2</v>
      </c>
    </row>
    <row r="133" spans="1:19" x14ac:dyDescent="0.25">
      <c r="A133">
        <v>131</v>
      </c>
      <c r="B133">
        <v>4</v>
      </c>
      <c r="C133">
        <v>2205802.8828099901</v>
      </c>
      <c r="D133">
        <v>11037.518209</v>
      </c>
      <c r="E133">
        <v>66</v>
      </c>
      <c r="F133">
        <v>2</v>
      </c>
      <c r="G133">
        <v>2</v>
      </c>
      <c r="H133" t="s">
        <v>19</v>
      </c>
      <c r="I133">
        <v>220.580299999999</v>
      </c>
      <c r="J133">
        <v>545.0539</v>
      </c>
      <c r="K133">
        <v>545.08359918099904</v>
      </c>
      <c r="L133">
        <v>220.58028828100001</v>
      </c>
      <c r="M133">
        <v>545.06600000000003</v>
      </c>
      <c r="N133" t="s">
        <v>33</v>
      </c>
      <c r="O133">
        <v>22920</v>
      </c>
      <c r="P133">
        <v>45196</v>
      </c>
      <c r="Q133">
        <v>31</v>
      </c>
      <c r="R133" t="s">
        <v>22</v>
      </c>
      <c r="S133">
        <v>6.2364999999999999E-3</v>
      </c>
    </row>
    <row r="134" spans="1:19" x14ac:dyDescent="0.25">
      <c r="A134">
        <v>132</v>
      </c>
      <c r="B134">
        <v>4</v>
      </c>
      <c r="C134">
        <v>2205802.8828099901</v>
      </c>
      <c r="D134">
        <v>11037.518209</v>
      </c>
      <c r="E134">
        <v>66</v>
      </c>
      <c r="F134">
        <v>2</v>
      </c>
      <c r="G134">
        <v>2</v>
      </c>
      <c r="H134" t="s">
        <v>19</v>
      </c>
      <c r="I134">
        <v>220.580299999999</v>
      </c>
      <c r="J134">
        <v>545.0539</v>
      </c>
      <c r="K134">
        <v>545.08359918099904</v>
      </c>
      <c r="L134">
        <v>220.58028828100001</v>
      </c>
      <c r="M134">
        <v>545.06600000000003</v>
      </c>
      <c r="N134" t="s">
        <v>33</v>
      </c>
      <c r="O134">
        <v>22979</v>
      </c>
      <c r="P134">
        <v>45253</v>
      </c>
      <c r="Q134">
        <v>9</v>
      </c>
      <c r="R134" t="s">
        <v>30</v>
      </c>
      <c r="S134">
        <v>0.23157900000000001</v>
      </c>
    </row>
    <row r="135" spans="1:19" x14ac:dyDescent="0.25">
      <c r="A135">
        <v>133</v>
      </c>
      <c r="B135">
        <v>4</v>
      </c>
      <c r="C135">
        <v>2205802.8828099901</v>
      </c>
      <c r="D135">
        <v>11037.518209</v>
      </c>
      <c r="E135">
        <v>66</v>
      </c>
      <c r="F135">
        <v>2</v>
      </c>
      <c r="G135">
        <v>2</v>
      </c>
      <c r="H135" t="s">
        <v>19</v>
      </c>
      <c r="I135">
        <v>220.580299999999</v>
      </c>
      <c r="J135">
        <v>545.0539</v>
      </c>
      <c r="K135">
        <v>545.08359918099904</v>
      </c>
      <c r="L135">
        <v>220.58028828100001</v>
      </c>
      <c r="M135">
        <v>545.06600000000003</v>
      </c>
      <c r="N135" t="s">
        <v>33</v>
      </c>
      <c r="O135">
        <v>22980</v>
      </c>
      <c r="P135">
        <v>45254</v>
      </c>
      <c r="Q135">
        <v>32</v>
      </c>
      <c r="R135" t="s">
        <v>21</v>
      </c>
      <c r="S135">
        <v>5.1559399999999998E-2</v>
      </c>
    </row>
    <row r="136" spans="1:19" x14ac:dyDescent="0.25">
      <c r="A136">
        <v>134</v>
      </c>
      <c r="B136">
        <v>4</v>
      </c>
      <c r="C136">
        <v>2205802.8828099901</v>
      </c>
      <c r="D136">
        <v>11037.518209</v>
      </c>
      <c r="E136">
        <v>66</v>
      </c>
      <c r="F136">
        <v>2</v>
      </c>
      <c r="G136">
        <v>2</v>
      </c>
      <c r="H136" t="s">
        <v>19</v>
      </c>
      <c r="I136">
        <v>220.580299999999</v>
      </c>
      <c r="J136">
        <v>545.0539</v>
      </c>
      <c r="K136">
        <v>545.08359918099904</v>
      </c>
      <c r="L136">
        <v>220.58028828100001</v>
      </c>
      <c r="M136">
        <v>545.06600000000003</v>
      </c>
      <c r="N136" t="s">
        <v>33</v>
      </c>
      <c r="O136">
        <v>22983</v>
      </c>
      <c r="P136">
        <v>45257</v>
      </c>
      <c r="Q136">
        <v>32</v>
      </c>
      <c r="R136" t="s">
        <v>21</v>
      </c>
      <c r="S136">
        <v>5.8686200000000001E-2</v>
      </c>
    </row>
    <row r="137" spans="1:19" x14ac:dyDescent="0.25">
      <c r="A137">
        <v>135</v>
      </c>
      <c r="B137">
        <v>4</v>
      </c>
      <c r="C137">
        <v>2205802.8828099901</v>
      </c>
      <c r="D137">
        <v>11037.518209</v>
      </c>
      <c r="E137">
        <v>66</v>
      </c>
      <c r="F137">
        <v>2</v>
      </c>
      <c r="G137">
        <v>2</v>
      </c>
      <c r="H137" t="s">
        <v>19</v>
      </c>
      <c r="I137">
        <v>220.580299999999</v>
      </c>
      <c r="J137">
        <v>545.0539</v>
      </c>
      <c r="K137">
        <v>545.08359918099904</v>
      </c>
      <c r="L137">
        <v>220.58028828100001</v>
      </c>
      <c r="M137">
        <v>545.06600000000003</v>
      </c>
      <c r="N137" t="s">
        <v>33</v>
      </c>
      <c r="O137">
        <v>22986</v>
      </c>
      <c r="P137">
        <v>45260</v>
      </c>
      <c r="Q137">
        <v>7</v>
      </c>
      <c r="R137" t="s">
        <v>28</v>
      </c>
      <c r="S137">
        <v>4.50541E-2</v>
      </c>
    </row>
    <row r="138" spans="1:19" x14ac:dyDescent="0.25">
      <c r="A138">
        <v>136</v>
      </c>
      <c r="B138">
        <v>4</v>
      </c>
      <c r="C138">
        <v>2205802.8828099901</v>
      </c>
      <c r="D138">
        <v>11037.518209</v>
      </c>
      <c r="E138">
        <v>66</v>
      </c>
      <c r="F138">
        <v>2</v>
      </c>
      <c r="G138">
        <v>2</v>
      </c>
      <c r="H138" t="s">
        <v>19</v>
      </c>
      <c r="I138">
        <v>220.580299999999</v>
      </c>
      <c r="J138">
        <v>545.0539</v>
      </c>
      <c r="K138">
        <v>545.08359918099904</v>
      </c>
      <c r="L138">
        <v>220.58028828100001</v>
      </c>
      <c r="M138">
        <v>545.06600000000003</v>
      </c>
      <c r="N138" t="s">
        <v>33</v>
      </c>
      <c r="O138">
        <v>22989</v>
      </c>
      <c r="P138">
        <v>45263</v>
      </c>
      <c r="Q138">
        <v>32</v>
      </c>
      <c r="R138" t="s">
        <v>21</v>
      </c>
      <c r="S138">
        <v>4.9892400000000003E-2</v>
      </c>
    </row>
    <row r="139" spans="1:19" x14ac:dyDescent="0.25">
      <c r="A139">
        <v>137</v>
      </c>
      <c r="B139">
        <v>4</v>
      </c>
      <c r="C139">
        <v>2205802.8828099901</v>
      </c>
      <c r="D139">
        <v>11037.518209</v>
      </c>
      <c r="E139">
        <v>66</v>
      </c>
      <c r="F139">
        <v>2</v>
      </c>
      <c r="G139">
        <v>2</v>
      </c>
      <c r="H139" t="s">
        <v>19</v>
      </c>
      <c r="I139">
        <v>220.580299999999</v>
      </c>
      <c r="J139">
        <v>545.0539</v>
      </c>
      <c r="K139">
        <v>545.08359918099904</v>
      </c>
      <c r="L139">
        <v>220.58028828100001</v>
      </c>
      <c r="M139">
        <v>545.06600000000003</v>
      </c>
      <c r="N139" t="s">
        <v>33</v>
      </c>
      <c r="O139">
        <v>23005</v>
      </c>
      <c r="P139">
        <v>45279</v>
      </c>
      <c r="Q139">
        <v>9</v>
      </c>
      <c r="R139" t="s">
        <v>30</v>
      </c>
      <c r="S139">
        <v>3.53143E-2</v>
      </c>
    </row>
    <row r="140" spans="1:19" x14ac:dyDescent="0.25">
      <c r="A140">
        <v>138</v>
      </c>
      <c r="B140">
        <v>4</v>
      </c>
      <c r="C140">
        <v>2205802.8828099901</v>
      </c>
      <c r="D140">
        <v>11037.518209</v>
      </c>
      <c r="E140">
        <v>66</v>
      </c>
      <c r="F140">
        <v>2</v>
      </c>
      <c r="G140">
        <v>2</v>
      </c>
      <c r="H140" t="s">
        <v>19</v>
      </c>
      <c r="I140">
        <v>220.580299999999</v>
      </c>
      <c r="J140">
        <v>545.0539</v>
      </c>
      <c r="K140">
        <v>545.08359918099904</v>
      </c>
      <c r="L140">
        <v>220.58028828100001</v>
      </c>
      <c r="M140">
        <v>545.06600000000003</v>
      </c>
      <c r="N140" t="s">
        <v>33</v>
      </c>
      <c r="O140">
        <v>23012</v>
      </c>
      <c r="P140">
        <v>45286</v>
      </c>
      <c r="Q140">
        <v>32</v>
      </c>
      <c r="R140" t="s">
        <v>21</v>
      </c>
      <c r="S140">
        <v>4.6509000000000003E-3</v>
      </c>
    </row>
    <row r="141" spans="1:19" x14ac:dyDescent="0.25">
      <c r="A141">
        <v>139</v>
      </c>
      <c r="B141">
        <v>4</v>
      </c>
      <c r="C141">
        <v>2205802.8828099901</v>
      </c>
      <c r="D141">
        <v>11037.518209</v>
      </c>
      <c r="E141">
        <v>66</v>
      </c>
      <c r="F141">
        <v>2</v>
      </c>
      <c r="G141">
        <v>2</v>
      </c>
      <c r="H141" t="s">
        <v>19</v>
      </c>
      <c r="I141">
        <v>220.580299999999</v>
      </c>
      <c r="J141">
        <v>545.0539</v>
      </c>
      <c r="K141">
        <v>545.08359918099904</v>
      </c>
      <c r="L141">
        <v>220.58028828100001</v>
      </c>
      <c r="M141">
        <v>545.06600000000003</v>
      </c>
      <c r="N141" t="s">
        <v>33</v>
      </c>
      <c r="O141">
        <v>23015</v>
      </c>
      <c r="P141">
        <v>45291</v>
      </c>
      <c r="Q141">
        <v>7</v>
      </c>
      <c r="R141" t="s">
        <v>28</v>
      </c>
      <c r="S141">
        <v>2.29117E-2</v>
      </c>
    </row>
    <row r="142" spans="1:19" x14ac:dyDescent="0.25">
      <c r="A142">
        <v>140</v>
      </c>
      <c r="B142">
        <v>4</v>
      </c>
      <c r="C142">
        <v>2205802.8828099901</v>
      </c>
      <c r="D142">
        <v>11037.518209</v>
      </c>
      <c r="E142">
        <v>66</v>
      </c>
      <c r="F142">
        <v>2</v>
      </c>
      <c r="G142">
        <v>2</v>
      </c>
      <c r="H142" t="s">
        <v>19</v>
      </c>
      <c r="I142">
        <v>220.580299999999</v>
      </c>
      <c r="J142">
        <v>545.0539</v>
      </c>
      <c r="K142">
        <v>545.08359918099904</v>
      </c>
      <c r="L142">
        <v>220.58028828100001</v>
      </c>
      <c r="M142">
        <v>545.06600000000003</v>
      </c>
      <c r="N142" t="s">
        <v>33</v>
      </c>
      <c r="O142">
        <v>23025</v>
      </c>
      <c r="P142">
        <v>45301</v>
      </c>
      <c r="Q142">
        <v>7</v>
      </c>
      <c r="R142" t="s">
        <v>28</v>
      </c>
      <c r="S142">
        <v>6.9738797999999997</v>
      </c>
    </row>
    <row r="143" spans="1:19" x14ac:dyDescent="0.25">
      <c r="A143">
        <v>141</v>
      </c>
      <c r="B143">
        <v>4</v>
      </c>
      <c r="C143">
        <v>2205802.8828099901</v>
      </c>
      <c r="D143">
        <v>11037.518209</v>
      </c>
      <c r="E143">
        <v>66</v>
      </c>
      <c r="F143">
        <v>2</v>
      </c>
      <c r="G143">
        <v>2</v>
      </c>
      <c r="H143" t="s">
        <v>19</v>
      </c>
      <c r="I143">
        <v>220.580299999999</v>
      </c>
      <c r="J143">
        <v>545.0539</v>
      </c>
      <c r="K143">
        <v>545.08359918099904</v>
      </c>
      <c r="L143">
        <v>220.58028828100001</v>
      </c>
      <c r="M143">
        <v>545.06600000000003</v>
      </c>
      <c r="N143" t="s">
        <v>33</v>
      </c>
      <c r="O143">
        <v>23026</v>
      </c>
      <c r="P143">
        <v>45302</v>
      </c>
      <c r="Q143">
        <v>32</v>
      </c>
      <c r="R143" t="s">
        <v>21</v>
      </c>
      <c r="S143">
        <v>5.1263099999999999E-2</v>
      </c>
    </row>
    <row r="144" spans="1:19" x14ac:dyDescent="0.25">
      <c r="A144">
        <v>142</v>
      </c>
      <c r="B144">
        <v>4</v>
      </c>
      <c r="C144">
        <v>2205802.8828099901</v>
      </c>
      <c r="D144">
        <v>11037.518209</v>
      </c>
      <c r="E144">
        <v>66</v>
      </c>
      <c r="F144">
        <v>2</v>
      </c>
      <c r="G144">
        <v>2</v>
      </c>
      <c r="H144" t="s">
        <v>19</v>
      </c>
      <c r="I144">
        <v>220.580299999999</v>
      </c>
      <c r="J144">
        <v>545.0539</v>
      </c>
      <c r="K144">
        <v>545.08359918099904</v>
      </c>
      <c r="L144">
        <v>220.58028828100001</v>
      </c>
      <c r="M144">
        <v>545.06600000000003</v>
      </c>
      <c r="N144" t="s">
        <v>33</v>
      </c>
      <c r="O144">
        <v>23039</v>
      </c>
      <c r="P144">
        <v>45315</v>
      </c>
      <c r="Q144">
        <v>32</v>
      </c>
      <c r="R144" t="s">
        <v>21</v>
      </c>
      <c r="S144">
        <v>0.23979900000000001</v>
      </c>
    </row>
    <row r="145" spans="1:19" x14ac:dyDescent="0.25">
      <c r="A145">
        <v>143</v>
      </c>
      <c r="B145">
        <v>4</v>
      </c>
      <c r="C145">
        <v>2205802.8828099901</v>
      </c>
      <c r="D145">
        <v>11037.518209</v>
      </c>
      <c r="E145">
        <v>66</v>
      </c>
      <c r="F145">
        <v>2</v>
      </c>
      <c r="G145">
        <v>2</v>
      </c>
      <c r="H145" t="s">
        <v>19</v>
      </c>
      <c r="I145">
        <v>220.580299999999</v>
      </c>
      <c r="J145">
        <v>545.0539</v>
      </c>
      <c r="K145">
        <v>545.08359918099904</v>
      </c>
      <c r="L145">
        <v>220.58028828100001</v>
      </c>
      <c r="M145">
        <v>545.06600000000003</v>
      </c>
      <c r="N145" t="s">
        <v>33</v>
      </c>
      <c r="O145">
        <v>23055</v>
      </c>
      <c r="P145">
        <v>45331</v>
      </c>
      <c r="Q145">
        <v>12</v>
      </c>
      <c r="R145" t="s">
        <v>29</v>
      </c>
      <c r="S145">
        <v>3.2390000000000001E-4</v>
      </c>
    </row>
    <row r="146" spans="1:19" x14ac:dyDescent="0.25">
      <c r="A146">
        <v>144</v>
      </c>
      <c r="B146">
        <v>4</v>
      </c>
      <c r="C146">
        <v>2205802.8828099901</v>
      </c>
      <c r="D146">
        <v>11037.518209</v>
      </c>
      <c r="E146">
        <v>66</v>
      </c>
      <c r="F146">
        <v>2</v>
      </c>
      <c r="G146">
        <v>2</v>
      </c>
      <c r="H146" t="s">
        <v>19</v>
      </c>
      <c r="I146">
        <v>220.580299999999</v>
      </c>
      <c r="J146">
        <v>545.0539</v>
      </c>
      <c r="K146">
        <v>545.08359918099904</v>
      </c>
      <c r="L146">
        <v>220.58028828100001</v>
      </c>
      <c r="M146">
        <v>545.06600000000003</v>
      </c>
      <c r="N146" t="s">
        <v>33</v>
      </c>
      <c r="O146">
        <v>23085</v>
      </c>
      <c r="P146">
        <v>45361</v>
      </c>
      <c r="Q146">
        <v>32</v>
      </c>
      <c r="R146" t="s">
        <v>21</v>
      </c>
      <c r="S146">
        <v>3.0663800000000001E-2</v>
      </c>
    </row>
    <row r="147" spans="1:19" x14ac:dyDescent="0.25">
      <c r="A147">
        <v>145</v>
      </c>
      <c r="B147">
        <v>4</v>
      </c>
      <c r="C147">
        <v>2205802.8828099901</v>
      </c>
      <c r="D147">
        <v>11037.518209</v>
      </c>
      <c r="E147">
        <v>66</v>
      </c>
      <c r="F147">
        <v>2</v>
      </c>
      <c r="G147">
        <v>2</v>
      </c>
      <c r="H147" t="s">
        <v>19</v>
      </c>
      <c r="I147">
        <v>220.580299999999</v>
      </c>
      <c r="J147">
        <v>545.0539</v>
      </c>
      <c r="K147">
        <v>545.08359918099904</v>
      </c>
      <c r="L147">
        <v>220.58028828100001</v>
      </c>
      <c r="M147">
        <v>545.06600000000003</v>
      </c>
      <c r="N147" t="s">
        <v>33</v>
      </c>
      <c r="O147">
        <v>23117</v>
      </c>
      <c r="P147">
        <v>45392</v>
      </c>
      <c r="Q147">
        <v>32</v>
      </c>
      <c r="R147" t="s">
        <v>21</v>
      </c>
      <c r="S147">
        <v>0.35448200000000002</v>
      </c>
    </row>
    <row r="148" spans="1:19" x14ac:dyDescent="0.25">
      <c r="A148">
        <v>146</v>
      </c>
      <c r="B148">
        <v>4</v>
      </c>
      <c r="C148">
        <v>2205802.8828099901</v>
      </c>
      <c r="D148">
        <v>11037.518209</v>
      </c>
      <c r="E148">
        <v>66</v>
      </c>
      <c r="F148">
        <v>2</v>
      </c>
      <c r="G148">
        <v>2</v>
      </c>
      <c r="H148" t="s">
        <v>19</v>
      </c>
      <c r="I148">
        <v>220.580299999999</v>
      </c>
      <c r="J148">
        <v>545.0539</v>
      </c>
      <c r="K148">
        <v>545.08359918099904</v>
      </c>
      <c r="L148">
        <v>220.58028828100001</v>
      </c>
      <c r="M148">
        <v>545.06600000000003</v>
      </c>
      <c r="N148" t="s">
        <v>33</v>
      </c>
      <c r="O148">
        <v>23121</v>
      </c>
      <c r="P148">
        <v>45396</v>
      </c>
      <c r="Q148">
        <v>31</v>
      </c>
      <c r="R148" t="s">
        <v>22</v>
      </c>
      <c r="S148">
        <v>8.4171999999999997E-3</v>
      </c>
    </row>
    <row r="149" spans="1:19" x14ac:dyDescent="0.25">
      <c r="A149">
        <v>147</v>
      </c>
      <c r="B149">
        <v>4</v>
      </c>
      <c r="C149">
        <v>2205802.8828099901</v>
      </c>
      <c r="D149">
        <v>11037.518209</v>
      </c>
      <c r="E149">
        <v>66</v>
      </c>
      <c r="F149">
        <v>2</v>
      </c>
      <c r="G149">
        <v>2</v>
      </c>
      <c r="H149" t="s">
        <v>19</v>
      </c>
      <c r="I149">
        <v>220.580299999999</v>
      </c>
      <c r="J149">
        <v>545.0539</v>
      </c>
      <c r="K149">
        <v>545.08359918099904</v>
      </c>
      <c r="L149">
        <v>220.58028828100001</v>
      </c>
      <c r="M149">
        <v>545.06600000000003</v>
      </c>
      <c r="N149" t="s">
        <v>33</v>
      </c>
      <c r="O149">
        <v>23175</v>
      </c>
      <c r="P149">
        <v>45465</v>
      </c>
      <c r="Q149">
        <v>31</v>
      </c>
      <c r="R149" t="s">
        <v>22</v>
      </c>
      <c r="S149">
        <v>0.12728200000000001</v>
      </c>
    </row>
    <row r="150" spans="1:19" x14ac:dyDescent="0.25">
      <c r="A150">
        <v>148</v>
      </c>
      <c r="B150">
        <v>4</v>
      </c>
      <c r="C150">
        <v>2205802.8828099901</v>
      </c>
      <c r="D150">
        <v>11037.518209</v>
      </c>
      <c r="E150">
        <v>66</v>
      </c>
      <c r="F150">
        <v>2</v>
      </c>
      <c r="G150">
        <v>2</v>
      </c>
      <c r="H150" t="s">
        <v>19</v>
      </c>
      <c r="I150">
        <v>220.580299999999</v>
      </c>
      <c r="J150">
        <v>545.0539</v>
      </c>
      <c r="K150">
        <v>545.08359918099904</v>
      </c>
      <c r="L150">
        <v>220.58028828100001</v>
      </c>
      <c r="M150">
        <v>545.06600000000003</v>
      </c>
      <c r="N150" t="s">
        <v>33</v>
      </c>
      <c r="O150">
        <v>23182</v>
      </c>
      <c r="P150">
        <v>45472</v>
      </c>
      <c r="Q150">
        <v>31</v>
      </c>
      <c r="R150" t="s">
        <v>22</v>
      </c>
      <c r="S150">
        <v>8.4173000000000008E-3</v>
      </c>
    </row>
    <row r="151" spans="1:19" x14ac:dyDescent="0.25">
      <c r="A151">
        <v>149</v>
      </c>
      <c r="B151">
        <v>4</v>
      </c>
      <c r="C151">
        <v>2205802.8828099901</v>
      </c>
      <c r="D151">
        <v>11037.518209</v>
      </c>
      <c r="E151">
        <v>66</v>
      </c>
      <c r="F151">
        <v>2</v>
      </c>
      <c r="G151">
        <v>2</v>
      </c>
      <c r="H151" t="s">
        <v>19</v>
      </c>
      <c r="I151">
        <v>220.580299999999</v>
      </c>
      <c r="J151">
        <v>545.0539</v>
      </c>
      <c r="K151">
        <v>545.08359918099904</v>
      </c>
      <c r="L151">
        <v>220.58028828100001</v>
      </c>
      <c r="M151">
        <v>545.06600000000003</v>
      </c>
      <c r="N151" t="s">
        <v>33</v>
      </c>
      <c r="O151">
        <v>23205</v>
      </c>
      <c r="P151">
        <v>45481</v>
      </c>
      <c r="Q151">
        <v>31</v>
      </c>
      <c r="R151" t="s">
        <v>22</v>
      </c>
      <c r="S151">
        <v>25.959800699999999</v>
      </c>
    </row>
    <row r="152" spans="1:19" x14ac:dyDescent="0.25">
      <c r="A152">
        <v>150</v>
      </c>
      <c r="B152">
        <v>4</v>
      </c>
      <c r="C152">
        <v>2205802.8828099901</v>
      </c>
      <c r="D152">
        <v>11037.518209</v>
      </c>
      <c r="E152">
        <v>66</v>
      </c>
      <c r="F152">
        <v>2</v>
      </c>
      <c r="G152">
        <v>2</v>
      </c>
      <c r="H152" t="s">
        <v>19</v>
      </c>
      <c r="I152">
        <v>220.580299999999</v>
      </c>
      <c r="J152">
        <v>545.0539</v>
      </c>
      <c r="K152">
        <v>545.08359918099904</v>
      </c>
      <c r="L152">
        <v>220.58028828100001</v>
      </c>
      <c r="M152">
        <v>545.06600000000003</v>
      </c>
      <c r="N152" t="s">
        <v>33</v>
      </c>
      <c r="O152">
        <v>23218</v>
      </c>
      <c r="P152">
        <v>45494</v>
      </c>
      <c r="Q152">
        <v>32</v>
      </c>
      <c r="R152" t="s">
        <v>21</v>
      </c>
      <c r="S152">
        <v>3.4851100000000002</v>
      </c>
    </row>
    <row r="153" spans="1:19" x14ac:dyDescent="0.25">
      <c r="A153">
        <v>151</v>
      </c>
      <c r="B153">
        <v>4</v>
      </c>
      <c r="C153">
        <v>2205802.8828099901</v>
      </c>
      <c r="D153">
        <v>11037.518209</v>
      </c>
      <c r="E153">
        <v>66</v>
      </c>
      <c r="F153">
        <v>2</v>
      </c>
      <c r="G153">
        <v>2</v>
      </c>
      <c r="H153" t="s">
        <v>19</v>
      </c>
      <c r="I153">
        <v>220.580299999999</v>
      </c>
      <c r="J153">
        <v>545.0539</v>
      </c>
      <c r="K153">
        <v>545.08359918099904</v>
      </c>
      <c r="L153">
        <v>220.58028828100001</v>
      </c>
      <c r="M153">
        <v>545.06600000000003</v>
      </c>
      <c r="N153" t="s">
        <v>33</v>
      </c>
      <c r="O153">
        <v>23228</v>
      </c>
      <c r="P153">
        <v>45502</v>
      </c>
      <c r="Q153">
        <v>31</v>
      </c>
      <c r="R153" t="s">
        <v>22</v>
      </c>
      <c r="S153">
        <v>4.5302800999999997</v>
      </c>
    </row>
    <row r="154" spans="1:19" x14ac:dyDescent="0.25">
      <c r="A154">
        <v>152</v>
      </c>
      <c r="B154">
        <v>4</v>
      </c>
      <c r="C154">
        <v>2205802.8828099901</v>
      </c>
      <c r="D154">
        <v>11037.518209</v>
      </c>
      <c r="E154">
        <v>66</v>
      </c>
      <c r="F154">
        <v>2</v>
      </c>
      <c r="G154">
        <v>2</v>
      </c>
      <c r="H154" t="s">
        <v>19</v>
      </c>
      <c r="I154">
        <v>220.580299999999</v>
      </c>
      <c r="J154">
        <v>545.0539</v>
      </c>
      <c r="K154">
        <v>545.08359918099904</v>
      </c>
      <c r="L154">
        <v>220.58028828100001</v>
      </c>
      <c r="M154">
        <v>545.06600000000003</v>
      </c>
      <c r="N154" t="s">
        <v>33</v>
      </c>
      <c r="O154">
        <v>23239</v>
      </c>
      <c r="P154">
        <v>45513</v>
      </c>
      <c r="Q154">
        <v>31</v>
      </c>
      <c r="R154" t="s">
        <v>22</v>
      </c>
      <c r="S154">
        <v>1.46374E-2</v>
      </c>
    </row>
    <row r="155" spans="1:19" x14ac:dyDescent="0.25">
      <c r="A155">
        <v>153</v>
      </c>
      <c r="B155">
        <v>4</v>
      </c>
      <c r="C155">
        <v>2205802.8828099901</v>
      </c>
      <c r="D155">
        <v>11037.518209</v>
      </c>
      <c r="E155">
        <v>66</v>
      </c>
      <c r="F155">
        <v>2</v>
      </c>
      <c r="G155">
        <v>2</v>
      </c>
      <c r="H155" t="s">
        <v>19</v>
      </c>
      <c r="I155">
        <v>220.580299999999</v>
      </c>
      <c r="J155">
        <v>545.0539</v>
      </c>
      <c r="K155">
        <v>545.08359918099904</v>
      </c>
      <c r="L155">
        <v>220.58028828100001</v>
      </c>
      <c r="M155">
        <v>545.06600000000003</v>
      </c>
      <c r="N155" t="s">
        <v>33</v>
      </c>
      <c r="O155">
        <v>23311</v>
      </c>
      <c r="P155">
        <v>45587</v>
      </c>
      <c r="Q155">
        <v>31</v>
      </c>
      <c r="R155" t="s">
        <v>22</v>
      </c>
      <c r="S155">
        <v>7.8959399999999999E-2</v>
      </c>
    </row>
    <row r="156" spans="1:19" x14ac:dyDescent="0.25">
      <c r="A156">
        <v>154</v>
      </c>
      <c r="B156">
        <v>4</v>
      </c>
      <c r="C156">
        <v>2205802.8828099901</v>
      </c>
      <c r="D156">
        <v>11037.518209</v>
      </c>
      <c r="E156">
        <v>66</v>
      </c>
      <c r="F156">
        <v>2</v>
      </c>
      <c r="G156">
        <v>2</v>
      </c>
      <c r="H156" t="s">
        <v>19</v>
      </c>
      <c r="I156">
        <v>220.580299999999</v>
      </c>
      <c r="J156">
        <v>545.0539</v>
      </c>
      <c r="K156">
        <v>545.08359918099904</v>
      </c>
      <c r="L156">
        <v>220.58028828100001</v>
      </c>
      <c r="M156">
        <v>545.06600000000003</v>
      </c>
      <c r="N156" t="s">
        <v>33</v>
      </c>
      <c r="O156">
        <v>23327</v>
      </c>
      <c r="P156">
        <v>45601</v>
      </c>
      <c r="Q156">
        <v>31</v>
      </c>
      <c r="R156" t="s">
        <v>22</v>
      </c>
      <c r="S156">
        <v>0.26206800000000002</v>
      </c>
    </row>
    <row r="157" spans="1:19" x14ac:dyDescent="0.25">
      <c r="A157">
        <v>155</v>
      </c>
      <c r="B157">
        <v>4</v>
      </c>
      <c r="C157">
        <v>2205802.8828099901</v>
      </c>
      <c r="D157">
        <v>11037.518209</v>
      </c>
      <c r="E157">
        <v>66</v>
      </c>
      <c r="F157">
        <v>2</v>
      </c>
      <c r="G157">
        <v>2</v>
      </c>
      <c r="H157" t="s">
        <v>19</v>
      </c>
      <c r="I157">
        <v>220.580299999999</v>
      </c>
      <c r="J157">
        <v>545.0539</v>
      </c>
      <c r="K157">
        <v>545.08359918099904</v>
      </c>
      <c r="L157">
        <v>220.58028828100001</v>
      </c>
      <c r="M157">
        <v>545.06600000000003</v>
      </c>
      <c r="N157" t="s">
        <v>33</v>
      </c>
      <c r="O157">
        <v>23334</v>
      </c>
      <c r="P157">
        <v>45608</v>
      </c>
      <c r="Q157">
        <v>31</v>
      </c>
      <c r="R157" t="s">
        <v>22</v>
      </c>
      <c r="S157">
        <v>0.30629699999999999</v>
      </c>
    </row>
    <row r="158" spans="1:19" x14ac:dyDescent="0.25">
      <c r="A158">
        <v>156</v>
      </c>
      <c r="B158">
        <v>4</v>
      </c>
      <c r="C158">
        <v>2205802.8828099901</v>
      </c>
      <c r="D158">
        <v>11037.518209</v>
      </c>
      <c r="E158">
        <v>66</v>
      </c>
      <c r="F158">
        <v>2</v>
      </c>
      <c r="G158">
        <v>2</v>
      </c>
      <c r="H158" t="s">
        <v>19</v>
      </c>
      <c r="I158">
        <v>220.580299999999</v>
      </c>
      <c r="J158">
        <v>545.0539</v>
      </c>
      <c r="K158">
        <v>545.08359918099904</v>
      </c>
      <c r="L158">
        <v>220.58028828100001</v>
      </c>
      <c r="M158">
        <v>545.06600000000003</v>
      </c>
      <c r="N158" t="s">
        <v>33</v>
      </c>
      <c r="O158">
        <v>23337</v>
      </c>
      <c r="P158">
        <v>45611</v>
      </c>
      <c r="Q158">
        <v>31</v>
      </c>
      <c r="R158" t="s">
        <v>22</v>
      </c>
      <c r="S158">
        <v>1.6973499999999999</v>
      </c>
    </row>
    <row r="159" spans="1:19" x14ac:dyDescent="0.25">
      <c r="A159">
        <v>157</v>
      </c>
      <c r="B159">
        <v>4</v>
      </c>
      <c r="C159">
        <v>2205802.8828099901</v>
      </c>
      <c r="D159">
        <v>11037.518209</v>
      </c>
      <c r="E159">
        <v>66</v>
      </c>
      <c r="F159">
        <v>2</v>
      </c>
      <c r="G159">
        <v>2</v>
      </c>
      <c r="H159" t="s">
        <v>19</v>
      </c>
      <c r="I159">
        <v>220.580299999999</v>
      </c>
      <c r="J159">
        <v>545.0539</v>
      </c>
      <c r="K159">
        <v>545.08359918099904</v>
      </c>
      <c r="L159">
        <v>220.58028828100001</v>
      </c>
      <c r="M159">
        <v>545.06600000000003</v>
      </c>
      <c r="N159" t="s">
        <v>33</v>
      </c>
      <c r="O159">
        <v>23361</v>
      </c>
      <c r="P159">
        <v>45649</v>
      </c>
      <c r="Q159">
        <v>31</v>
      </c>
      <c r="R159" t="s">
        <v>22</v>
      </c>
      <c r="S159">
        <v>0.101509</v>
      </c>
    </row>
    <row r="160" spans="1:19" x14ac:dyDescent="0.25">
      <c r="A160">
        <v>158</v>
      </c>
      <c r="B160">
        <v>4</v>
      </c>
      <c r="C160">
        <v>2205802.8828099901</v>
      </c>
      <c r="D160">
        <v>11037.518209</v>
      </c>
      <c r="E160">
        <v>66</v>
      </c>
      <c r="F160">
        <v>2</v>
      </c>
      <c r="G160">
        <v>2</v>
      </c>
      <c r="H160" t="s">
        <v>19</v>
      </c>
      <c r="I160">
        <v>220.580299999999</v>
      </c>
      <c r="J160">
        <v>545.0539</v>
      </c>
      <c r="K160">
        <v>545.08359918099904</v>
      </c>
      <c r="L160">
        <v>220.58028828100001</v>
      </c>
      <c r="M160">
        <v>545.06600000000003</v>
      </c>
      <c r="N160" t="s">
        <v>33</v>
      </c>
      <c r="O160">
        <v>23369</v>
      </c>
      <c r="P160">
        <v>45656</v>
      </c>
      <c r="Q160">
        <v>31</v>
      </c>
      <c r="R160" t="s">
        <v>22</v>
      </c>
      <c r="S160">
        <v>6.0923600000000001E-2</v>
      </c>
    </row>
    <row r="161" spans="1:19" x14ac:dyDescent="0.25">
      <c r="A161">
        <v>159</v>
      </c>
      <c r="B161">
        <v>4</v>
      </c>
      <c r="C161">
        <v>2205802.8828099901</v>
      </c>
      <c r="D161">
        <v>11037.518209</v>
      </c>
      <c r="E161">
        <v>66</v>
      </c>
      <c r="F161">
        <v>2</v>
      </c>
      <c r="G161">
        <v>2</v>
      </c>
      <c r="H161" t="s">
        <v>19</v>
      </c>
      <c r="I161">
        <v>220.580299999999</v>
      </c>
      <c r="J161">
        <v>545.0539</v>
      </c>
      <c r="K161">
        <v>545.08359918099904</v>
      </c>
      <c r="L161">
        <v>220.58028828100001</v>
      </c>
      <c r="M161">
        <v>545.06600000000003</v>
      </c>
      <c r="N161" t="s">
        <v>33</v>
      </c>
      <c r="O161">
        <v>23375</v>
      </c>
      <c r="P161">
        <v>45662</v>
      </c>
      <c r="Q161">
        <v>31</v>
      </c>
      <c r="R161" t="s">
        <v>22</v>
      </c>
      <c r="S161">
        <v>0.10983800000000001</v>
      </c>
    </row>
    <row r="162" spans="1:19" x14ac:dyDescent="0.25">
      <c r="A162">
        <v>160</v>
      </c>
      <c r="B162">
        <v>4</v>
      </c>
      <c r="C162">
        <v>2205802.8828099901</v>
      </c>
      <c r="D162">
        <v>11037.518209</v>
      </c>
      <c r="E162">
        <v>66</v>
      </c>
      <c r="F162">
        <v>2</v>
      </c>
      <c r="G162">
        <v>2</v>
      </c>
      <c r="H162" t="s">
        <v>19</v>
      </c>
      <c r="I162">
        <v>220.580299999999</v>
      </c>
      <c r="J162">
        <v>545.0539</v>
      </c>
      <c r="K162">
        <v>545.08359918099904</v>
      </c>
      <c r="L162">
        <v>220.58028828100001</v>
      </c>
      <c r="M162">
        <v>545.06600000000003</v>
      </c>
      <c r="N162" t="s">
        <v>33</v>
      </c>
      <c r="O162">
        <v>23381</v>
      </c>
      <c r="P162">
        <v>45668</v>
      </c>
      <c r="Q162">
        <v>31</v>
      </c>
      <c r="R162" t="s">
        <v>22</v>
      </c>
      <c r="S162">
        <v>8.6390000000000008E-3</v>
      </c>
    </row>
    <row r="163" spans="1:19" x14ac:dyDescent="0.25">
      <c r="A163">
        <v>161</v>
      </c>
      <c r="B163">
        <v>4</v>
      </c>
      <c r="C163">
        <v>2205802.8828099901</v>
      </c>
      <c r="D163">
        <v>11037.518209</v>
      </c>
      <c r="E163">
        <v>66</v>
      </c>
      <c r="F163">
        <v>2</v>
      </c>
      <c r="G163">
        <v>2</v>
      </c>
      <c r="H163" t="s">
        <v>19</v>
      </c>
      <c r="I163">
        <v>220.580299999999</v>
      </c>
      <c r="J163">
        <v>545.0539</v>
      </c>
      <c r="K163">
        <v>545.08359918099904</v>
      </c>
      <c r="L163">
        <v>220.58028828100001</v>
      </c>
      <c r="M163">
        <v>545.06600000000003</v>
      </c>
      <c r="N163" t="s">
        <v>33</v>
      </c>
      <c r="O163">
        <v>23386</v>
      </c>
      <c r="P163">
        <v>45633</v>
      </c>
      <c r="Q163">
        <v>24</v>
      </c>
      <c r="R163" t="s">
        <v>34</v>
      </c>
      <c r="S163">
        <v>1.4298199</v>
      </c>
    </row>
    <row r="164" spans="1:19" x14ac:dyDescent="0.25">
      <c r="A164">
        <v>162</v>
      </c>
      <c r="B164">
        <v>4</v>
      </c>
      <c r="C164">
        <v>2205802.8828099901</v>
      </c>
      <c r="D164">
        <v>11037.518209</v>
      </c>
      <c r="E164">
        <v>66</v>
      </c>
      <c r="F164">
        <v>2</v>
      </c>
      <c r="G164">
        <v>2</v>
      </c>
      <c r="H164" t="s">
        <v>19</v>
      </c>
      <c r="I164">
        <v>220.580299999999</v>
      </c>
      <c r="J164">
        <v>545.0539</v>
      </c>
      <c r="K164">
        <v>545.08359918099904</v>
      </c>
      <c r="L164">
        <v>220.58028828100001</v>
      </c>
      <c r="M164">
        <v>545.06600000000003</v>
      </c>
      <c r="N164" t="s">
        <v>33</v>
      </c>
      <c r="O164">
        <v>23387</v>
      </c>
      <c r="P164">
        <v>45634</v>
      </c>
      <c r="Q164">
        <v>18</v>
      </c>
      <c r="R164" t="s">
        <v>23</v>
      </c>
      <c r="S164">
        <v>1.6759300000000001E-2</v>
      </c>
    </row>
    <row r="165" spans="1:19" x14ac:dyDescent="0.25">
      <c r="A165">
        <v>163</v>
      </c>
      <c r="B165">
        <v>4</v>
      </c>
      <c r="C165">
        <v>2205802.8828099901</v>
      </c>
      <c r="D165">
        <v>11037.518209</v>
      </c>
      <c r="E165">
        <v>66</v>
      </c>
      <c r="F165">
        <v>2</v>
      </c>
      <c r="G165">
        <v>2</v>
      </c>
      <c r="H165" t="s">
        <v>19</v>
      </c>
      <c r="I165">
        <v>220.580299999999</v>
      </c>
      <c r="J165">
        <v>545.0539</v>
      </c>
      <c r="K165">
        <v>545.08359918099904</v>
      </c>
      <c r="L165">
        <v>220.58028828100001</v>
      </c>
      <c r="M165">
        <v>545.06600000000003</v>
      </c>
      <c r="N165" t="s">
        <v>33</v>
      </c>
      <c r="O165">
        <v>23391</v>
      </c>
      <c r="P165">
        <v>45638</v>
      </c>
      <c r="Q165">
        <v>31</v>
      </c>
      <c r="R165" t="s">
        <v>22</v>
      </c>
      <c r="S165">
        <v>3.7165400000000001E-2</v>
      </c>
    </row>
    <row r="166" spans="1:19" x14ac:dyDescent="0.25">
      <c r="A166">
        <v>164</v>
      </c>
      <c r="B166">
        <v>4</v>
      </c>
      <c r="C166">
        <v>2205802.8828099901</v>
      </c>
      <c r="D166">
        <v>11037.518209</v>
      </c>
      <c r="E166">
        <v>66</v>
      </c>
      <c r="F166">
        <v>2</v>
      </c>
      <c r="G166">
        <v>2</v>
      </c>
      <c r="H166" t="s">
        <v>19</v>
      </c>
      <c r="I166">
        <v>220.580299999999</v>
      </c>
      <c r="J166">
        <v>545.0539</v>
      </c>
      <c r="K166">
        <v>545.08359918099904</v>
      </c>
      <c r="L166">
        <v>220.58028828100001</v>
      </c>
      <c r="M166">
        <v>545.06600000000003</v>
      </c>
      <c r="N166" t="s">
        <v>33</v>
      </c>
      <c r="O166">
        <v>23398</v>
      </c>
      <c r="P166">
        <v>45674</v>
      </c>
      <c r="Q166">
        <v>31</v>
      </c>
      <c r="R166" t="s">
        <v>22</v>
      </c>
      <c r="S166">
        <v>2.99361E-2</v>
      </c>
    </row>
    <row r="167" spans="1:19" x14ac:dyDescent="0.25">
      <c r="A167">
        <v>165</v>
      </c>
      <c r="B167">
        <v>4</v>
      </c>
      <c r="C167">
        <v>2205802.8828099901</v>
      </c>
      <c r="D167">
        <v>11037.518209</v>
      </c>
      <c r="E167">
        <v>66</v>
      </c>
      <c r="F167">
        <v>2</v>
      </c>
      <c r="G167">
        <v>2</v>
      </c>
      <c r="H167" t="s">
        <v>19</v>
      </c>
      <c r="I167">
        <v>220.580299999999</v>
      </c>
      <c r="J167">
        <v>545.0539</v>
      </c>
      <c r="K167">
        <v>545.08359918099904</v>
      </c>
      <c r="L167">
        <v>220.58028828100001</v>
      </c>
      <c r="M167">
        <v>545.06600000000003</v>
      </c>
      <c r="N167" t="s">
        <v>33</v>
      </c>
      <c r="O167">
        <v>23424</v>
      </c>
      <c r="P167">
        <v>45702</v>
      </c>
      <c r="Q167">
        <v>18</v>
      </c>
      <c r="R167" t="s">
        <v>23</v>
      </c>
      <c r="S167">
        <v>1.65661E-2</v>
      </c>
    </row>
    <row r="168" spans="1:19" x14ac:dyDescent="0.25">
      <c r="A168">
        <v>166</v>
      </c>
      <c r="B168">
        <v>4</v>
      </c>
      <c r="C168">
        <v>2205802.8828099901</v>
      </c>
      <c r="D168">
        <v>11037.518209</v>
      </c>
      <c r="E168">
        <v>66</v>
      </c>
      <c r="F168">
        <v>2</v>
      </c>
      <c r="G168">
        <v>2</v>
      </c>
      <c r="H168" t="s">
        <v>19</v>
      </c>
      <c r="I168">
        <v>220.580299999999</v>
      </c>
      <c r="J168">
        <v>545.0539</v>
      </c>
      <c r="K168">
        <v>545.08359918099904</v>
      </c>
      <c r="L168">
        <v>220.58028828100001</v>
      </c>
      <c r="M168">
        <v>545.06600000000003</v>
      </c>
      <c r="N168" t="s">
        <v>33</v>
      </c>
      <c r="O168">
        <v>23425</v>
      </c>
      <c r="P168">
        <v>45703</v>
      </c>
      <c r="Q168">
        <v>31</v>
      </c>
      <c r="R168" t="s">
        <v>22</v>
      </c>
      <c r="S168">
        <v>7.3291899999999993E-2</v>
      </c>
    </row>
    <row r="169" spans="1:19" x14ac:dyDescent="0.25">
      <c r="A169">
        <v>167</v>
      </c>
      <c r="B169">
        <v>4</v>
      </c>
      <c r="C169">
        <v>2205802.8828099901</v>
      </c>
      <c r="D169">
        <v>11037.518209</v>
      </c>
      <c r="E169">
        <v>66</v>
      </c>
      <c r="F169">
        <v>2</v>
      </c>
      <c r="G169">
        <v>2</v>
      </c>
      <c r="H169" t="s">
        <v>19</v>
      </c>
      <c r="I169">
        <v>220.580299999999</v>
      </c>
      <c r="J169">
        <v>545.0539</v>
      </c>
      <c r="K169">
        <v>545.08359918099904</v>
      </c>
      <c r="L169">
        <v>220.58028828100001</v>
      </c>
      <c r="M169">
        <v>545.06600000000003</v>
      </c>
      <c r="N169" t="s">
        <v>33</v>
      </c>
      <c r="O169">
        <v>23427</v>
      </c>
      <c r="P169">
        <v>45734</v>
      </c>
      <c r="Q169">
        <v>31</v>
      </c>
      <c r="R169" t="s">
        <v>22</v>
      </c>
      <c r="S169">
        <v>1.35921</v>
      </c>
    </row>
    <row r="170" spans="1:19" x14ac:dyDescent="0.25">
      <c r="A170">
        <v>168</v>
      </c>
      <c r="B170">
        <v>4</v>
      </c>
      <c r="C170">
        <v>2205802.8828099901</v>
      </c>
      <c r="D170">
        <v>11037.518209</v>
      </c>
      <c r="E170">
        <v>66</v>
      </c>
      <c r="F170">
        <v>2</v>
      </c>
      <c r="G170">
        <v>2</v>
      </c>
      <c r="H170" t="s">
        <v>19</v>
      </c>
      <c r="I170">
        <v>220.580299999999</v>
      </c>
      <c r="J170">
        <v>545.0539</v>
      </c>
      <c r="K170">
        <v>545.08359918099904</v>
      </c>
      <c r="L170">
        <v>220.58028828100001</v>
      </c>
      <c r="M170">
        <v>545.06600000000003</v>
      </c>
      <c r="N170" t="s">
        <v>33</v>
      </c>
      <c r="O170">
        <v>23448</v>
      </c>
      <c r="P170">
        <v>45719</v>
      </c>
      <c r="Q170">
        <v>31</v>
      </c>
      <c r="R170" t="s">
        <v>22</v>
      </c>
      <c r="S170">
        <v>7.02039E-2</v>
      </c>
    </row>
    <row r="171" spans="1:19" x14ac:dyDescent="0.25">
      <c r="A171">
        <v>169</v>
      </c>
      <c r="B171">
        <v>4</v>
      </c>
      <c r="C171">
        <v>2205802.8828099901</v>
      </c>
      <c r="D171">
        <v>11037.518209</v>
      </c>
      <c r="E171">
        <v>66</v>
      </c>
      <c r="F171">
        <v>2</v>
      </c>
      <c r="G171">
        <v>2</v>
      </c>
      <c r="H171" t="s">
        <v>19</v>
      </c>
      <c r="I171">
        <v>220.580299999999</v>
      </c>
      <c r="J171">
        <v>545.0539</v>
      </c>
      <c r="K171">
        <v>545.08359918099904</v>
      </c>
      <c r="L171">
        <v>220.58028828100001</v>
      </c>
      <c r="M171">
        <v>545.06600000000003</v>
      </c>
      <c r="N171" t="s">
        <v>33</v>
      </c>
      <c r="O171">
        <v>23455</v>
      </c>
      <c r="P171">
        <v>45726</v>
      </c>
      <c r="Q171">
        <v>31</v>
      </c>
      <c r="R171" t="s">
        <v>22</v>
      </c>
      <c r="S171">
        <v>0.39737299999999998</v>
      </c>
    </row>
    <row r="172" spans="1:19" x14ac:dyDescent="0.25">
      <c r="A172">
        <v>170</v>
      </c>
      <c r="B172">
        <v>4</v>
      </c>
      <c r="C172">
        <v>2205802.8828099901</v>
      </c>
      <c r="D172">
        <v>11037.518209</v>
      </c>
      <c r="E172">
        <v>66</v>
      </c>
      <c r="F172">
        <v>2</v>
      </c>
      <c r="G172">
        <v>2</v>
      </c>
      <c r="H172" t="s">
        <v>19</v>
      </c>
      <c r="I172">
        <v>220.580299999999</v>
      </c>
      <c r="J172">
        <v>545.0539</v>
      </c>
      <c r="K172">
        <v>545.08359918099904</v>
      </c>
      <c r="L172">
        <v>220.58028828100001</v>
      </c>
      <c r="M172">
        <v>545.06600000000003</v>
      </c>
      <c r="N172" t="s">
        <v>33</v>
      </c>
      <c r="O172">
        <v>23463</v>
      </c>
      <c r="P172">
        <v>45735</v>
      </c>
      <c r="Q172">
        <v>31</v>
      </c>
      <c r="R172" t="s">
        <v>22</v>
      </c>
      <c r="S172">
        <v>0.48916799999999999</v>
      </c>
    </row>
    <row r="173" spans="1:19" x14ac:dyDescent="0.25">
      <c r="A173">
        <v>171</v>
      </c>
      <c r="B173">
        <v>4</v>
      </c>
      <c r="C173">
        <v>2205802.8828099901</v>
      </c>
      <c r="D173">
        <v>11037.518209</v>
      </c>
      <c r="E173">
        <v>66</v>
      </c>
      <c r="F173">
        <v>2</v>
      </c>
      <c r="G173">
        <v>2</v>
      </c>
      <c r="H173" t="s">
        <v>19</v>
      </c>
      <c r="I173">
        <v>220.580299999999</v>
      </c>
      <c r="J173">
        <v>545.0539</v>
      </c>
      <c r="K173">
        <v>545.08359918099904</v>
      </c>
      <c r="L173">
        <v>220.58028828100001</v>
      </c>
      <c r="M173">
        <v>545.06600000000003</v>
      </c>
      <c r="N173" t="s">
        <v>33</v>
      </c>
      <c r="O173">
        <v>23470</v>
      </c>
      <c r="P173">
        <v>45742</v>
      </c>
      <c r="Q173">
        <v>15</v>
      </c>
      <c r="R173" t="s">
        <v>26</v>
      </c>
      <c r="S173">
        <v>0.77804600000000002</v>
      </c>
    </row>
    <row r="174" spans="1:19" x14ac:dyDescent="0.25">
      <c r="A174">
        <v>172</v>
      </c>
      <c r="B174">
        <v>4</v>
      </c>
      <c r="C174">
        <v>2205802.8828099901</v>
      </c>
      <c r="D174">
        <v>11037.518209</v>
      </c>
      <c r="E174">
        <v>66</v>
      </c>
      <c r="F174">
        <v>2</v>
      </c>
      <c r="G174">
        <v>2</v>
      </c>
      <c r="H174" t="s">
        <v>19</v>
      </c>
      <c r="I174">
        <v>220.580299999999</v>
      </c>
      <c r="J174">
        <v>545.0539</v>
      </c>
      <c r="K174">
        <v>545.08359918099904</v>
      </c>
      <c r="L174">
        <v>220.58028828100001</v>
      </c>
      <c r="M174">
        <v>545.06600000000003</v>
      </c>
      <c r="N174" t="s">
        <v>33</v>
      </c>
      <c r="O174">
        <v>23490</v>
      </c>
      <c r="P174">
        <v>45766</v>
      </c>
      <c r="Q174">
        <v>18</v>
      </c>
      <c r="R174" t="s">
        <v>23</v>
      </c>
      <c r="S174">
        <v>0.13283900000000001</v>
      </c>
    </row>
    <row r="175" spans="1:19" x14ac:dyDescent="0.25">
      <c r="A175">
        <v>173</v>
      </c>
      <c r="B175">
        <v>4</v>
      </c>
      <c r="C175">
        <v>2205802.8828099901</v>
      </c>
      <c r="D175">
        <v>11037.518209</v>
      </c>
      <c r="E175">
        <v>66</v>
      </c>
      <c r="F175">
        <v>2</v>
      </c>
      <c r="G175">
        <v>2</v>
      </c>
      <c r="H175" t="s">
        <v>19</v>
      </c>
      <c r="I175">
        <v>220.580299999999</v>
      </c>
      <c r="J175">
        <v>545.0539</v>
      </c>
      <c r="K175">
        <v>545.08359918099904</v>
      </c>
      <c r="L175">
        <v>220.58028828100001</v>
      </c>
      <c r="M175">
        <v>545.06600000000003</v>
      </c>
      <c r="N175" t="s">
        <v>33</v>
      </c>
      <c r="O175">
        <v>23491</v>
      </c>
      <c r="P175">
        <v>45767</v>
      </c>
      <c r="Q175">
        <v>32</v>
      </c>
      <c r="R175" t="s">
        <v>21</v>
      </c>
      <c r="S175">
        <v>1.9256599999999999E-2</v>
      </c>
    </row>
    <row r="176" spans="1:19" x14ac:dyDescent="0.25">
      <c r="A176">
        <v>174</v>
      </c>
      <c r="B176">
        <v>4</v>
      </c>
      <c r="C176">
        <v>2205802.8828099901</v>
      </c>
      <c r="D176">
        <v>11037.518209</v>
      </c>
      <c r="E176">
        <v>66</v>
      </c>
      <c r="F176">
        <v>2</v>
      </c>
      <c r="G176">
        <v>2</v>
      </c>
      <c r="H176" t="s">
        <v>19</v>
      </c>
      <c r="I176">
        <v>220.580299999999</v>
      </c>
      <c r="J176">
        <v>545.0539</v>
      </c>
      <c r="K176">
        <v>545.08359918099904</v>
      </c>
      <c r="L176">
        <v>220.58028828100001</v>
      </c>
      <c r="M176">
        <v>545.06600000000003</v>
      </c>
      <c r="N176" t="s">
        <v>33</v>
      </c>
      <c r="O176">
        <v>23511</v>
      </c>
      <c r="P176">
        <v>45787</v>
      </c>
      <c r="Q176">
        <v>31</v>
      </c>
      <c r="R176" t="s">
        <v>22</v>
      </c>
      <c r="S176">
        <v>8.4174000000000002E-3</v>
      </c>
    </row>
    <row r="177" spans="1:19" x14ac:dyDescent="0.25">
      <c r="A177">
        <v>175</v>
      </c>
      <c r="B177">
        <v>4</v>
      </c>
      <c r="C177">
        <v>2205802.8828099901</v>
      </c>
      <c r="D177">
        <v>11037.518209</v>
      </c>
      <c r="E177">
        <v>66</v>
      </c>
      <c r="F177">
        <v>2</v>
      </c>
      <c r="G177">
        <v>2</v>
      </c>
      <c r="H177" t="s">
        <v>19</v>
      </c>
      <c r="I177">
        <v>220.580299999999</v>
      </c>
      <c r="J177">
        <v>545.0539</v>
      </c>
      <c r="K177">
        <v>545.08359918099904</v>
      </c>
      <c r="L177">
        <v>220.58028828100001</v>
      </c>
      <c r="M177">
        <v>545.06600000000003</v>
      </c>
      <c r="N177" t="s">
        <v>33</v>
      </c>
      <c r="O177">
        <v>23534</v>
      </c>
      <c r="P177">
        <v>45809</v>
      </c>
      <c r="Q177">
        <v>18</v>
      </c>
      <c r="R177" t="s">
        <v>23</v>
      </c>
      <c r="S177">
        <v>3.97244E-2</v>
      </c>
    </row>
    <row r="178" spans="1:19" x14ac:dyDescent="0.25">
      <c r="A178">
        <v>176</v>
      </c>
      <c r="B178">
        <v>4</v>
      </c>
      <c r="C178">
        <v>2205802.8828099901</v>
      </c>
      <c r="D178">
        <v>11037.518209</v>
      </c>
      <c r="E178">
        <v>66</v>
      </c>
      <c r="F178">
        <v>2</v>
      </c>
      <c r="G178">
        <v>2</v>
      </c>
      <c r="H178" t="s">
        <v>19</v>
      </c>
      <c r="I178">
        <v>220.580299999999</v>
      </c>
      <c r="J178">
        <v>545.0539</v>
      </c>
      <c r="K178">
        <v>545.08359918099904</v>
      </c>
      <c r="L178">
        <v>220.58028828100001</v>
      </c>
      <c r="M178">
        <v>545.06600000000003</v>
      </c>
      <c r="N178" t="s">
        <v>33</v>
      </c>
      <c r="O178">
        <v>23549</v>
      </c>
      <c r="P178">
        <v>45824</v>
      </c>
      <c r="Q178">
        <v>18</v>
      </c>
      <c r="R178" t="s">
        <v>23</v>
      </c>
      <c r="S178">
        <v>3.12838E-2</v>
      </c>
    </row>
    <row r="179" spans="1:19" x14ac:dyDescent="0.25">
      <c r="A179">
        <v>177</v>
      </c>
      <c r="B179">
        <v>4</v>
      </c>
      <c r="C179">
        <v>2205802.8828099901</v>
      </c>
      <c r="D179">
        <v>11037.518209</v>
      </c>
      <c r="E179">
        <v>66</v>
      </c>
      <c r="F179">
        <v>2</v>
      </c>
      <c r="G179">
        <v>2</v>
      </c>
      <c r="H179" t="s">
        <v>19</v>
      </c>
      <c r="I179">
        <v>220.580299999999</v>
      </c>
      <c r="J179">
        <v>545.0539</v>
      </c>
      <c r="K179">
        <v>545.08359918099904</v>
      </c>
      <c r="L179">
        <v>220.58028828100001</v>
      </c>
      <c r="M179">
        <v>545.06600000000003</v>
      </c>
      <c r="N179" t="s">
        <v>33</v>
      </c>
      <c r="O179">
        <v>23550</v>
      </c>
      <c r="P179">
        <v>45825</v>
      </c>
      <c r="Q179">
        <v>18</v>
      </c>
      <c r="R179" t="s">
        <v>23</v>
      </c>
      <c r="S179">
        <v>2.1919500000000001E-2</v>
      </c>
    </row>
    <row r="180" spans="1:19" x14ac:dyDescent="0.25">
      <c r="A180">
        <v>178</v>
      </c>
      <c r="B180">
        <v>4</v>
      </c>
      <c r="C180">
        <v>2205802.8828099901</v>
      </c>
      <c r="D180">
        <v>11037.518209</v>
      </c>
      <c r="E180">
        <v>66</v>
      </c>
      <c r="F180">
        <v>2</v>
      </c>
      <c r="G180">
        <v>2</v>
      </c>
      <c r="H180" t="s">
        <v>19</v>
      </c>
      <c r="I180">
        <v>220.580299999999</v>
      </c>
      <c r="J180">
        <v>545.0539</v>
      </c>
      <c r="K180">
        <v>545.08359918099904</v>
      </c>
      <c r="L180">
        <v>220.58028828100001</v>
      </c>
      <c r="M180">
        <v>545.06600000000003</v>
      </c>
      <c r="N180" t="s">
        <v>33</v>
      </c>
      <c r="O180">
        <v>23560</v>
      </c>
      <c r="P180">
        <v>45835</v>
      </c>
      <c r="Q180">
        <v>32</v>
      </c>
      <c r="R180" t="s">
        <v>21</v>
      </c>
      <c r="S180">
        <v>6.2367000000000004E-3</v>
      </c>
    </row>
    <row r="181" spans="1:19" x14ac:dyDescent="0.25">
      <c r="A181">
        <v>179</v>
      </c>
      <c r="B181">
        <v>4</v>
      </c>
      <c r="C181">
        <v>2205802.8828099901</v>
      </c>
      <c r="D181">
        <v>11037.518209</v>
      </c>
      <c r="E181">
        <v>66</v>
      </c>
      <c r="F181">
        <v>2</v>
      </c>
      <c r="G181">
        <v>2</v>
      </c>
      <c r="H181" t="s">
        <v>19</v>
      </c>
      <c r="I181">
        <v>220.580299999999</v>
      </c>
      <c r="J181">
        <v>545.0539</v>
      </c>
      <c r="K181">
        <v>545.08359918099904</v>
      </c>
      <c r="L181">
        <v>220.58028828100001</v>
      </c>
      <c r="M181">
        <v>545.06600000000003</v>
      </c>
      <c r="N181" t="s">
        <v>33</v>
      </c>
      <c r="O181">
        <v>23561</v>
      </c>
      <c r="P181">
        <v>45836</v>
      </c>
      <c r="Q181">
        <v>31</v>
      </c>
      <c r="R181" t="s">
        <v>22</v>
      </c>
      <c r="S181">
        <v>0.15149899999999999</v>
      </c>
    </row>
    <row r="182" spans="1:19" x14ac:dyDescent="0.25">
      <c r="A182">
        <v>180</v>
      </c>
      <c r="B182">
        <v>4</v>
      </c>
      <c r="C182">
        <v>2205802.8828099901</v>
      </c>
      <c r="D182">
        <v>11037.518209</v>
      </c>
      <c r="E182">
        <v>66</v>
      </c>
      <c r="F182">
        <v>2</v>
      </c>
      <c r="G182">
        <v>2</v>
      </c>
      <c r="H182" t="s">
        <v>19</v>
      </c>
      <c r="I182">
        <v>220.580299999999</v>
      </c>
      <c r="J182">
        <v>545.0539</v>
      </c>
      <c r="K182">
        <v>545.08359918099904</v>
      </c>
      <c r="L182">
        <v>220.58028828100001</v>
      </c>
      <c r="M182">
        <v>545.06600000000003</v>
      </c>
      <c r="N182" t="s">
        <v>33</v>
      </c>
      <c r="O182">
        <v>23568</v>
      </c>
      <c r="P182">
        <v>45844</v>
      </c>
      <c r="Q182">
        <v>31</v>
      </c>
      <c r="R182" t="s">
        <v>22</v>
      </c>
      <c r="S182">
        <v>8.5153999999999994E-3</v>
      </c>
    </row>
    <row r="183" spans="1:19" x14ac:dyDescent="0.25">
      <c r="A183">
        <v>181</v>
      </c>
      <c r="B183">
        <v>4</v>
      </c>
      <c r="C183">
        <v>2205802.8828099901</v>
      </c>
      <c r="D183">
        <v>11037.518209</v>
      </c>
      <c r="E183">
        <v>66</v>
      </c>
      <c r="F183">
        <v>2</v>
      </c>
      <c r="G183">
        <v>2</v>
      </c>
      <c r="H183" t="s">
        <v>19</v>
      </c>
      <c r="I183">
        <v>220.580299999999</v>
      </c>
      <c r="J183">
        <v>545.0539</v>
      </c>
      <c r="K183">
        <v>545.08359918099904</v>
      </c>
      <c r="L183">
        <v>220.58028828100001</v>
      </c>
      <c r="M183">
        <v>545.06600000000003</v>
      </c>
      <c r="N183" t="s">
        <v>33</v>
      </c>
      <c r="O183">
        <v>23582</v>
      </c>
      <c r="P183">
        <v>45858</v>
      </c>
      <c r="Q183">
        <v>31</v>
      </c>
      <c r="R183" t="s">
        <v>22</v>
      </c>
      <c r="S183">
        <v>6.2367000000000004E-3</v>
      </c>
    </row>
    <row r="184" spans="1:19" x14ac:dyDescent="0.25">
      <c r="A184">
        <v>182</v>
      </c>
      <c r="B184">
        <v>4</v>
      </c>
      <c r="C184">
        <v>2205802.8828099901</v>
      </c>
      <c r="D184">
        <v>11037.518209</v>
      </c>
      <c r="E184">
        <v>66</v>
      </c>
      <c r="F184">
        <v>2</v>
      </c>
      <c r="G184">
        <v>2</v>
      </c>
      <c r="H184" t="s">
        <v>19</v>
      </c>
      <c r="I184">
        <v>220.580299999999</v>
      </c>
      <c r="J184">
        <v>545.0539</v>
      </c>
      <c r="K184">
        <v>545.08359918099904</v>
      </c>
      <c r="L184">
        <v>220.58028828100001</v>
      </c>
      <c r="M184">
        <v>545.06600000000003</v>
      </c>
      <c r="N184" t="s">
        <v>33</v>
      </c>
      <c r="O184">
        <v>23583</v>
      </c>
      <c r="P184">
        <v>45859</v>
      </c>
      <c r="Q184">
        <v>31</v>
      </c>
      <c r="R184" t="s">
        <v>22</v>
      </c>
      <c r="S184">
        <v>8.4174000000000002E-3</v>
      </c>
    </row>
    <row r="185" spans="1:19" x14ac:dyDescent="0.25">
      <c r="A185">
        <v>183</v>
      </c>
      <c r="B185">
        <v>4</v>
      </c>
      <c r="C185">
        <v>2205802.8828099901</v>
      </c>
      <c r="D185">
        <v>11037.518209</v>
      </c>
      <c r="E185">
        <v>66</v>
      </c>
      <c r="F185">
        <v>2</v>
      </c>
      <c r="G185">
        <v>2</v>
      </c>
      <c r="H185" t="s">
        <v>19</v>
      </c>
      <c r="I185">
        <v>220.580299999999</v>
      </c>
      <c r="J185">
        <v>545.0539</v>
      </c>
      <c r="K185">
        <v>545.08359918099904</v>
      </c>
      <c r="L185">
        <v>220.58028828100001</v>
      </c>
      <c r="M185">
        <v>545.06600000000003</v>
      </c>
      <c r="N185" t="s">
        <v>33</v>
      </c>
      <c r="O185">
        <v>23588</v>
      </c>
      <c r="P185">
        <v>45864</v>
      </c>
      <c r="Q185">
        <v>32</v>
      </c>
      <c r="R185" t="s">
        <v>21</v>
      </c>
      <c r="S185">
        <v>6.7544199999999999E-2</v>
      </c>
    </row>
    <row r="186" spans="1:19" x14ac:dyDescent="0.25">
      <c r="A186">
        <v>184</v>
      </c>
      <c r="B186">
        <v>4</v>
      </c>
      <c r="C186">
        <v>2205802.8828099901</v>
      </c>
      <c r="D186">
        <v>11037.518209</v>
      </c>
      <c r="E186">
        <v>66</v>
      </c>
      <c r="F186">
        <v>2</v>
      </c>
      <c r="G186">
        <v>2</v>
      </c>
      <c r="H186" t="s">
        <v>19</v>
      </c>
      <c r="I186">
        <v>220.580299999999</v>
      </c>
      <c r="J186">
        <v>545.0539</v>
      </c>
      <c r="K186">
        <v>545.08359918099904</v>
      </c>
      <c r="L186">
        <v>220.58028828100001</v>
      </c>
      <c r="M186">
        <v>545.06600000000003</v>
      </c>
      <c r="N186" t="s">
        <v>33</v>
      </c>
      <c r="O186">
        <v>23593</v>
      </c>
      <c r="P186">
        <v>45869</v>
      </c>
      <c r="Q186">
        <v>31</v>
      </c>
      <c r="R186" t="s">
        <v>22</v>
      </c>
      <c r="S186">
        <v>1.9252100000000001E-2</v>
      </c>
    </row>
    <row r="187" spans="1:19" x14ac:dyDescent="0.25">
      <c r="A187">
        <v>185</v>
      </c>
      <c r="B187">
        <v>4</v>
      </c>
      <c r="C187">
        <v>2205802.8828099901</v>
      </c>
      <c r="D187">
        <v>11037.518209</v>
      </c>
      <c r="E187">
        <v>66</v>
      </c>
      <c r="F187">
        <v>2</v>
      </c>
      <c r="G187">
        <v>2</v>
      </c>
      <c r="H187" t="s">
        <v>19</v>
      </c>
      <c r="I187">
        <v>220.580299999999</v>
      </c>
      <c r="J187">
        <v>545.0539</v>
      </c>
      <c r="K187">
        <v>545.08359918099904</v>
      </c>
      <c r="L187">
        <v>220.58028828100001</v>
      </c>
      <c r="M187">
        <v>545.06600000000003</v>
      </c>
      <c r="N187" t="s">
        <v>33</v>
      </c>
      <c r="O187">
        <v>23594</v>
      </c>
      <c r="P187">
        <v>45870</v>
      </c>
      <c r="Q187">
        <v>32</v>
      </c>
      <c r="R187" t="s">
        <v>21</v>
      </c>
      <c r="S187">
        <v>4.05996E-2</v>
      </c>
    </row>
    <row r="188" spans="1:19" x14ac:dyDescent="0.25">
      <c r="A188">
        <v>186</v>
      </c>
      <c r="B188">
        <v>4</v>
      </c>
      <c r="C188">
        <v>2205802.8828099901</v>
      </c>
      <c r="D188">
        <v>11037.518209</v>
      </c>
      <c r="E188">
        <v>66</v>
      </c>
      <c r="F188">
        <v>2</v>
      </c>
      <c r="G188">
        <v>2</v>
      </c>
      <c r="H188" t="s">
        <v>19</v>
      </c>
      <c r="I188">
        <v>220.580299999999</v>
      </c>
      <c r="J188">
        <v>545.0539</v>
      </c>
      <c r="K188">
        <v>545.08359918099904</v>
      </c>
      <c r="L188">
        <v>220.58028828100001</v>
      </c>
      <c r="M188">
        <v>545.06600000000003</v>
      </c>
      <c r="N188" t="s">
        <v>33</v>
      </c>
      <c r="O188">
        <v>23623</v>
      </c>
      <c r="P188">
        <v>45899</v>
      </c>
      <c r="Q188">
        <v>31</v>
      </c>
      <c r="R188" t="s">
        <v>22</v>
      </c>
      <c r="S188">
        <v>8.4174000000000002E-3</v>
      </c>
    </row>
    <row r="189" spans="1:19" x14ac:dyDescent="0.25">
      <c r="A189">
        <v>187</v>
      </c>
      <c r="B189">
        <v>4</v>
      </c>
      <c r="C189">
        <v>2205802.8828099901</v>
      </c>
      <c r="D189">
        <v>11037.518209</v>
      </c>
      <c r="E189">
        <v>66</v>
      </c>
      <c r="F189">
        <v>2</v>
      </c>
      <c r="G189">
        <v>2</v>
      </c>
      <c r="H189" t="s">
        <v>19</v>
      </c>
      <c r="I189">
        <v>220.580299999999</v>
      </c>
      <c r="J189">
        <v>545.0539</v>
      </c>
      <c r="K189">
        <v>545.08359918099904</v>
      </c>
      <c r="L189">
        <v>220.58028828100001</v>
      </c>
      <c r="M189">
        <v>545.06600000000003</v>
      </c>
      <c r="N189" t="s">
        <v>33</v>
      </c>
      <c r="O189">
        <v>23624</v>
      </c>
      <c r="P189">
        <v>45900</v>
      </c>
      <c r="Q189">
        <v>32</v>
      </c>
      <c r="R189" t="s">
        <v>21</v>
      </c>
      <c r="S189">
        <v>8.4174000000000002E-3</v>
      </c>
    </row>
    <row r="190" spans="1:19" x14ac:dyDescent="0.25">
      <c r="A190">
        <v>188</v>
      </c>
      <c r="B190">
        <v>4</v>
      </c>
      <c r="C190">
        <v>2205802.8828099901</v>
      </c>
      <c r="D190">
        <v>11037.518209</v>
      </c>
      <c r="E190">
        <v>66</v>
      </c>
      <c r="F190">
        <v>2</v>
      </c>
      <c r="G190">
        <v>2</v>
      </c>
      <c r="H190" t="s">
        <v>19</v>
      </c>
      <c r="I190">
        <v>220.580299999999</v>
      </c>
      <c r="J190">
        <v>545.0539</v>
      </c>
      <c r="K190">
        <v>545.08359918099904</v>
      </c>
      <c r="L190">
        <v>220.58028828100001</v>
      </c>
      <c r="M190">
        <v>545.06600000000003</v>
      </c>
      <c r="N190" t="s">
        <v>33</v>
      </c>
      <c r="O190">
        <v>23639</v>
      </c>
      <c r="P190">
        <v>45915</v>
      </c>
      <c r="Q190">
        <v>32</v>
      </c>
      <c r="R190" t="s">
        <v>21</v>
      </c>
      <c r="S190">
        <v>2.5809800000000001E-2</v>
      </c>
    </row>
    <row r="191" spans="1:19" x14ac:dyDescent="0.25">
      <c r="A191">
        <v>189</v>
      </c>
      <c r="B191">
        <v>4</v>
      </c>
      <c r="C191">
        <v>2205802.8828099901</v>
      </c>
      <c r="D191">
        <v>11037.518209</v>
      </c>
      <c r="E191">
        <v>66</v>
      </c>
      <c r="F191">
        <v>2</v>
      </c>
      <c r="G191">
        <v>2</v>
      </c>
      <c r="H191" t="s">
        <v>19</v>
      </c>
      <c r="I191">
        <v>220.580299999999</v>
      </c>
      <c r="J191">
        <v>545.0539</v>
      </c>
      <c r="K191">
        <v>545.08359918099904</v>
      </c>
      <c r="L191">
        <v>220.58028828100001</v>
      </c>
      <c r="M191">
        <v>545.06600000000003</v>
      </c>
      <c r="N191" t="s">
        <v>33</v>
      </c>
      <c r="O191">
        <v>23647</v>
      </c>
      <c r="P191">
        <v>45923</v>
      </c>
      <c r="Q191">
        <v>31</v>
      </c>
      <c r="R191" t="s">
        <v>22</v>
      </c>
      <c r="S191">
        <v>0.30131599999999997</v>
      </c>
    </row>
    <row r="192" spans="1:19" x14ac:dyDescent="0.25">
      <c r="A192">
        <v>190</v>
      </c>
      <c r="B192">
        <v>4</v>
      </c>
      <c r="C192">
        <v>2205802.8828099901</v>
      </c>
      <c r="D192">
        <v>11037.518209</v>
      </c>
      <c r="E192">
        <v>66</v>
      </c>
      <c r="F192">
        <v>2</v>
      </c>
      <c r="G192">
        <v>2</v>
      </c>
      <c r="H192" t="s">
        <v>19</v>
      </c>
      <c r="I192">
        <v>220.580299999999</v>
      </c>
      <c r="J192">
        <v>545.0539</v>
      </c>
      <c r="K192">
        <v>545.08359918099904</v>
      </c>
      <c r="L192">
        <v>220.58028828100001</v>
      </c>
      <c r="M192">
        <v>545.06600000000003</v>
      </c>
      <c r="N192" t="s">
        <v>33</v>
      </c>
      <c r="O192">
        <v>23656</v>
      </c>
      <c r="P192">
        <v>45932</v>
      </c>
      <c r="Q192">
        <v>18</v>
      </c>
      <c r="R192" t="s">
        <v>23</v>
      </c>
      <c r="S192">
        <v>2.5809700000000001E-2</v>
      </c>
    </row>
    <row r="193" spans="1:19" x14ac:dyDescent="0.25">
      <c r="A193">
        <v>191</v>
      </c>
      <c r="B193">
        <v>4</v>
      </c>
      <c r="C193">
        <v>2205802.8828099901</v>
      </c>
      <c r="D193">
        <v>11037.518209</v>
      </c>
      <c r="E193">
        <v>66</v>
      </c>
      <c r="F193">
        <v>2</v>
      </c>
      <c r="G193">
        <v>2</v>
      </c>
      <c r="H193" t="s">
        <v>19</v>
      </c>
      <c r="I193">
        <v>220.580299999999</v>
      </c>
      <c r="J193">
        <v>545.0539</v>
      </c>
      <c r="K193">
        <v>545.08359918099904</v>
      </c>
      <c r="L193">
        <v>220.58028828100001</v>
      </c>
      <c r="M193">
        <v>545.06600000000003</v>
      </c>
      <c r="N193" t="s">
        <v>33</v>
      </c>
      <c r="O193">
        <v>23659</v>
      </c>
      <c r="P193">
        <v>45935</v>
      </c>
      <c r="Q193">
        <v>18</v>
      </c>
      <c r="R193" t="s">
        <v>23</v>
      </c>
      <c r="S193">
        <v>0.260218</v>
      </c>
    </row>
    <row r="194" spans="1:19" x14ac:dyDescent="0.25">
      <c r="A194">
        <v>192</v>
      </c>
      <c r="B194">
        <v>4</v>
      </c>
      <c r="C194">
        <v>2205802.8828099901</v>
      </c>
      <c r="D194">
        <v>11037.518209</v>
      </c>
      <c r="E194">
        <v>66</v>
      </c>
      <c r="F194">
        <v>2</v>
      </c>
      <c r="G194">
        <v>2</v>
      </c>
      <c r="H194" t="s">
        <v>19</v>
      </c>
      <c r="I194">
        <v>220.580299999999</v>
      </c>
      <c r="J194">
        <v>545.0539</v>
      </c>
      <c r="K194">
        <v>545.08359918099904</v>
      </c>
      <c r="L194">
        <v>220.58028828100001</v>
      </c>
      <c r="M194">
        <v>545.06600000000003</v>
      </c>
      <c r="N194" t="s">
        <v>33</v>
      </c>
      <c r="O194">
        <v>23667</v>
      </c>
      <c r="P194">
        <v>45943</v>
      </c>
      <c r="Q194">
        <v>15</v>
      </c>
      <c r="R194" t="s">
        <v>26</v>
      </c>
      <c r="S194">
        <v>6.2367000000000004E-3</v>
      </c>
    </row>
    <row r="195" spans="1:19" x14ac:dyDescent="0.25">
      <c r="A195">
        <v>193</v>
      </c>
      <c r="B195">
        <v>4</v>
      </c>
      <c r="C195">
        <v>2205802.8828099901</v>
      </c>
      <c r="D195">
        <v>11037.518209</v>
      </c>
      <c r="E195">
        <v>66</v>
      </c>
      <c r="F195">
        <v>2</v>
      </c>
      <c r="G195">
        <v>2</v>
      </c>
      <c r="H195" t="s">
        <v>19</v>
      </c>
      <c r="I195">
        <v>220.580299999999</v>
      </c>
      <c r="J195">
        <v>545.0539</v>
      </c>
      <c r="K195">
        <v>545.08359918099904</v>
      </c>
      <c r="L195">
        <v>220.58028828100001</v>
      </c>
      <c r="M195">
        <v>545.06600000000003</v>
      </c>
      <c r="N195" t="s">
        <v>33</v>
      </c>
      <c r="O195">
        <v>23676</v>
      </c>
      <c r="P195">
        <v>45952</v>
      </c>
      <c r="Q195">
        <v>32</v>
      </c>
      <c r="R195" t="s">
        <v>21</v>
      </c>
      <c r="S195">
        <v>0.216527</v>
      </c>
    </row>
    <row r="196" spans="1:19" x14ac:dyDescent="0.25">
      <c r="A196">
        <v>194</v>
      </c>
      <c r="B196">
        <v>4</v>
      </c>
      <c r="C196">
        <v>2205802.8828099901</v>
      </c>
      <c r="D196">
        <v>11037.518209</v>
      </c>
      <c r="E196">
        <v>66</v>
      </c>
      <c r="F196">
        <v>2</v>
      </c>
      <c r="G196">
        <v>2</v>
      </c>
      <c r="H196" t="s">
        <v>19</v>
      </c>
      <c r="I196">
        <v>220.580299999999</v>
      </c>
      <c r="J196">
        <v>545.0539</v>
      </c>
      <c r="K196">
        <v>545.08359918099904</v>
      </c>
      <c r="L196">
        <v>220.58028828100001</v>
      </c>
      <c r="M196">
        <v>545.06600000000003</v>
      </c>
      <c r="N196" t="s">
        <v>33</v>
      </c>
      <c r="O196">
        <v>23687</v>
      </c>
      <c r="P196">
        <v>45963</v>
      </c>
      <c r="Q196">
        <v>15</v>
      </c>
      <c r="R196" t="s">
        <v>26</v>
      </c>
      <c r="S196">
        <v>1.12827E-2</v>
      </c>
    </row>
    <row r="197" spans="1:19" x14ac:dyDescent="0.25">
      <c r="A197">
        <v>195</v>
      </c>
      <c r="B197">
        <v>4</v>
      </c>
      <c r="C197">
        <v>2205802.8828099901</v>
      </c>
      <c r="D197">
        <v>11037.518209</v>
      </c>
      <c r="E197">
        <v>66</v>
      </c>
      <c r="F197">
        <v>2</v>
      </c>
      <c r="G197">
        <v>2</v>
      </c>
      <c r="H197" t="s">
        <v>19</v>
      </c>
      <c r="I197">
        <v>220.580299999999</v>
      </c>
      <c r="J197">
        <v>545.0539</v>
      </c>
      <c r="K197">
        <v>545.08359918099904</v>
      </c>
      <c r="L197">
        <v>220.58028828100001</v>
      </c>
      <c r="M197">
        <v>545.06600000000003</v>
      </c>
      <c r="N197" t="s">
        <v>33</v>
      </c>
      <c r="O197">
        <v>23699</v>
      </c>
      <c r="P197">
        <v>45975</v>
      </c>
      <c r="Q197">
        <v>31</v>
      </c>
      <c r="R197" t="s">
        <v>22</v>
      </c>
      <c r="S197">
        <v>1.5873999999999999E-2</v>
      </c>
    </row>
    <row r="198" spans="1:19" x14ac:dyDescent="0.25">
      <c r="A198">
        <v>196</v>
      </c>
      <c r="B198">
        <v>4</v>
      </c>
      <c r="C198">
        <v>2205802.8828099901</v>
      </c>
      <c r="D198">
        <v>11037.518209</v>
      </c>
      <c r="E198">
        <v>66</v>
      </c>
      <c r="F198">
        <v>2</v>
      </c>
      <c r="G198">
        <v>2</v>
      </c>
      <c r="H198" t="s">
        <v>19</v>
      </c>
      <c r="I198">
        <v>220.580299999999</v>
      </c>
      <c r="J198">
        <v>545.0539</v>
      </c>
      <c r="K198">
        <v>545.08359918099904</v>
      </c>
      <c r="L198">
        <v>220.58028828100001</v>
      </c>
      <c r="M198">
        <v>545.06600000000003</v>
      </c>
      <c r="N198" t="s">
        <v>33</v>
      </c>
      <c r="O198">
        <v>23708</v>
      </c>
      <c r="P198">
        <v>45984</v>
      </c>
      <c r="Q198">
        <v>31</v>
      </c>
      <c r="R198" t="s">
        <v>22</v>
      </c>
      <c r="S198">
        <v>0.58246600000000004</v>
      </c>
    </row>
    <row r="199" spans="1:19" x14ac:dyDescent="0.25">
      <c r="A199">
        <v>197</v>
      </c>
      <c r="B199">
        <v>4</v>
      </c>
      <c r="C199">
        <v>2205802.8828099901</v>
      </c>
      <c r="D199">
        <v>11037.518209</v>
      </c>
      <c r="E199">
        <v>66</v>
      </c>
      <c r="F199">
        <v>2</v>
      </c>
      <c r="G199">
        <v>2</v>
      </c>
      <c r="H199" t="s">
        <v>19</v>
      </c>
      <c r="I199">
        <v>220.580299999999</v>
      </c>
      <c r="J199">
        <v>545.0539</v>
      </c>
      <c r="K199">
        <v>545.08359918099904</v>
      </c>
      <c r="L199">
        <v>220.58028828100001</v>
      </c>
      <c r="M199">
        <v>545.06600000000003</v>
      </c>
      <c r="N199" t="s">
        <v>33</v>
      </c>
      <c r="O199">
        <v>23724</v>
      </c>
      <c r="P199">
        <v>46000</v>
      </c>
      <c r="Q199">
        <v>31</v>
      </c>
      <c r="R199" t="s">
        <v>22</v>
      </c>
      <c r="S199">
        <v>1.4983900000000001</v>
      </c>
    </row>
    <row r="200" spans="1:19" x14ac:dyDescent="0.25">
      <c r="A200">
        <v>198</v>
      </c>
      <c r="B200">
        <v>4</v>
      </c>
      <c r="C200">
        <v>2205802.8828099901</v>
      </c>
      <c r="D200">
        <v>11037.518209</v>
      </c>
      <c r="E200">
        <v>66</v>
      </c>
      <c r="F200">
        <v>2</v>
      </c>
      <c r="G200">
        <v>2</v>
      </c>
      <c r="H200" t="s">
        <v>19</v>
      </c>
      <c r="I200">
        <v>220.580299999999</v>
      </c>
      <c r="J200">
        <v>545.0539</v>
      </c>
      <c r="K200">
        <v>545.08359918099904</v>
      </c>
      <c r="L200">
        <v>220.58028828100001</v>
      </c>
      <c r="M200">
        <v>545.06600000000003</v>
      </c>
      <c r="N200" t="s">
        <v>33</v>
      </c>
      <c r="O200">
        <v>23760</v>
      </c>
      <c r="P200">
        <v>46036</v>
      </c>
      <c r="Q200">
        <v>18</v>
      </c>
      <c r="R200" t="s">
        <v>23</v>
      </c>
      <c r="S200">
        <v>6.8483199999999994E-2</v>
      </c>
    </row>
    <row r="201" spans="1:19" x14ac:dyDescent="0.25">
      <c r="A201">
        <v>199</v>
      </c>
      <c r="B201">
        <v>4</v>
      </c>
      <c r="C201">
        <v>2205802.8828099901</v>
      </c>
      <c r="D201">
        <v>11037.518209</v>
      </c>
      <c r="E201">
        <v>66</v>
      </c>
      <c r="F201">
        <v>2</v>
      </c>
      <c r="G201">
        <v>2</v>
      </c>
      <c r="H201" t="s">
        <v>19</v>
      </c>
      <c r="I201">
        <v>220.580299999999</v>
      </c>
      <c r="J201">
        <v>545.0539</v>
      </c>
      <c r="K201">
        <v>545.08359918099904</v>
      </c>
      <c r="L201">
        <v>220.58028828100001</v>
      </c>
      <c r="M201">
        <v>545.06600000000003</v>
      </c>
      <c r="N201" t="s">
        <v>33</v>
      </c>
      <c r="O201">
        <v>23779</v>
      </c>
      <c r="P201">
        <v>46055</v>
      </c>
      <c r="Q201">
        <v>32</v>
      </c>
      <c r="R201" t="s">
        <v>21</v>
      </c>
      <c r="S201">
        <v>4.4019699000000001</v>
      </c>
    </row>
    <row r="202" spans="1:19" x14ac:dyDescent="0.25">
      <c r="A202">
        <v>200</v>
      </c>
      <c r="B202">
        <v>4</v>
      </c>
      <c r="C202">
        <v>2205802.8828099901</v>
      </c>
      <c r="D202">
        <v>11037.518209</v>
      </c>
      <c r="E202">
        <v>66</v>
      </c>
      <c r="F202">
        <v>2</v>
      </c>
      <c r="G202">
        <v>2</v>
      </c>
      <c r="H202" t="s">
        <v>19</v>
      </c>
      <c r="I202">
        <v>220.580299999999</v>
      </c>
      <c r="J202">
        <v>545.0539</v>
      </c>
      <c r="K202">
        <v>545.08359918099904</v>
      </c>
      <c r="L202">
        <v>220.58028828100001</v>
      </c>
      <c r="M202">
        <v>545.06600000000003</v>
      </c>
      <c r="N202" t="s">
        <v>33</v>
      </c>
      <c r="O202">
        <v>23836</v>
      </c>
      <c r="P202">
        <v>46110</v>
      </c>
      <c r="Q202">
        <v>16</v>
      </c>
      <c r="R202" t="s">
        <v>24</v>
      </c>
      <c r="S202">
        <v>2.8935398999999999</v>
      </c>
    </row>
    <row r="203" spans="1:19" x14ac:dyDescent="0.25">
      <c r="A203">
        <v>201</v>
      </c>
      <c r="B203">
        <v>4</v>
      </c>
      <c r="C203">
        <v>2205802.8828099901</v>
      </c>
      <c r="D203">
        <v>11037.518209</v>
      </c>
      <c r="E203">
        <v>66</v>
      </c>
      <c r="F203">
        <v>2</v>
      </c>
      <c r="G203">
        <v>2</v>
      </c>
      <c r="H203" t="s">
        <v>19</v>
      </c>
      <c r="I203">
        <v>220.580299999999</v>
      </c>
      <c r="J203">
        <v>545.0539</v>
      </c>
      <c r="K203">
        <v>545.08359918099904</v>
      </c>
      <c r="L203">
        <v>220.58028828100001</v>
      </c>
      <c r="M203">
        <v>545.06600000000003</v>
      </c>
      <c r="N203" t="s">
        <v>33</v>
      </c>
      <c r="O203">
        <v>23845</v>
      </c>
      <c r="P203">
        <v>46130</v>
      </c>
      <c r="Q203">
        <v>31</v>
      </c>
      <c r="R203" t="s">
        <v>22</v>
      </c>
      <c r="S203">
        <v>3.5144199999999999</v>
      </c>
    </row>
    <row r="204" spans="1:19" x14ac:dyDescent="0.25">
      <c r="A204">
        <v>202</v>
      </c>
      <c r="B204">
        <v>4</v>
      </c>
      <c r="C204">
        <v>2205802.8828099901</v>
      </c>
      <c r="D204">
        <v>11037.518209</v>
      </c>
      <c r="E204">
        <v>66</v>
      </c>
      <c r="F204">
        <v>2</v>
      </c>
      <c r="G204">
        <v>2</v>
      </c>
      <c r="H204" t="s">
        <v>19</v>
      </c>
      <c r="I204">
        <v>220.580299999999</v>
      </c>
      <c r="J204">
        <v>545.0539</v>
      </c>
      <c r="K204">
        <v>545.08359918099904</v>
      </c>
      <c r="L204">
        <v>220.58028828100001</v>
      </c>
      <c r="M204">
        <v>545.06600000000003</v>
      </c>
      <c r="N204" t="s">
        <v>33</v>
      </c>
      <c r="O204">
        <v>24001</v>
      </c>
      <c r="P204">
        <v>46268</v>
      </c>
      <c r="Q204">
        <v>32</v>
      </c>
      <c r="R204" t="s">
        <v>21</v>
      </c>
      <c r="S204">
        <v>41.118801099999999</v>
      </c>
    </row>
    <row r="205" spans="1:19" x14ac:dyDescent="0.25">
      <c r="A205">
        <v>203</v>
      </c>
      <c r="B205">
        <v>4</v>
      </c>
      <c r="C205">
        <v>2205802.8828099901</v>
      </c>
      <c r="D205">
        <v>11037.518209</v>
      </c>
      <c r="E205">
        <v>66</v>
      </c>
      <c r="F205">
        <v>2</v>
      </c>
      <c r="G205">
        <v>2</v>
      </c>
      <c r="H205" t="s">
        <v>19</v>
      </c>
      <c r="I205">
        <v>220.580299999999</v>
      </c>
      <c r="J205">
        <v>545.0539</v>
      </c>
      <c r="K205">
        <v>545.08359918099904</v>
      </c>
      <c r="L205">
        <v>220.58028828100001</v>
      </c>
      <c r="M205">
        <v>545.06600000000003</v>
      </c>
      <c r="N205" t="s">
        <v>33</v>
      </c>
      <c r="O205">
        <v>24037</v>
      </c>
      <c r="P205">
        <v>46313</v>
      </c>
      <c r="Q205">
        <v>31</v>
      </c>
      <c r="R205" t="s">
        <v>22</v>
      </c>
      <c r="S205">
        <v>1.2089700000000001</v>
      </c>
    </row>
    <row r="206" spans="1:19" x14ac:dyDescent="0.25">
      <c r="A206">
        <v>204</v>
      </c>
      <c r="B206">
        <v>4</v>
      </c>
      <c r="C206">
        <v>2205802.8828099901</v>
      </c>
      <c r="D206">
        <v>11037.518209</v>
      </c>
      <c r="E206">
        <v>66</v>
      </c>
      <c r="F206">
        <v>2</v>
      </c>
      <c r="G206">
        <v>2</v>
      </c>
      <c r="H206" t="s">
        <v>19</v>
      </c>
      <c r="I206">
        <v>220.580299999999</v>
      </c>
      <c r="J206">
        <v>545.0539</v>
      </c>
      <c r="K206">
        <v>545.08359918099904</v>
      </c>
      <c r="L206">
        <v>220.58028828100001</v>
      </c>
      <c r="M206">
        <v>545.06600000000003</v>
      </c>
      <c r="N206" t="s">
        <v>33</v>
      </c>
      <c r="O206">
        <v>24104</v>
      </c>
      <c r="P206">
        <v>46375</v>
      </c>
      <c r="Q206">
        <v>32</v>
      </c>
      <c r="R206" t="s">
        <v>21</v>
      </c>
      <c r="S206">
        <v>1.7093799999999999</v>
      </c>
    </row>
    <row r="207" spans="1:19" x14ac:dyDescent="0.25">
      <c r="A207">
        <v>205</v>
      </c>
      <c r="B207">
        <v>4</v>
      </c>
      <c r="C207">
        <v>2205802.8828099901</v>
      </c>
      <c r="D207">
        <v>11037.518209</v>
      </c>
      <c r="E207">
        <v>66</v>
      </c>
      <c r="F207">
        <v>2</v>
      </c>
      <c r="G207">
        <v>2</v>
      </c>
      <c r="H207" t="s">
        <v>19</v>
      </c>
      <c r="I207">
        <v>220.580299999999</v>
      </c>
      <c r="J207">
        <v>545.0539</v>
      </c>
      <c r="K207">
        <v>545.08359918099904</v>
      </c>
      <c r="L207">
        <v>220.58028828100001</v>
      </c>
      <c r="M207">
        <v>545.06600000000003</v>
      </c>
      <c r="N207" t="s">
        <v>33</v>
      </c>
      <c r="O207">
        <v>24176</v>
      </c>
      <c r="P207">
        <v>46451</v>
      </c>
      <c r="Q207">
        <v>31</v>
      </c>
      <c r="R207" t="s">
        <v>22</v>
      </c>
      <c r="S207">
        <v>7.3269400999999998</v>
      </c>
    </row>
    <row r="208" spans="1:19" x14ac:dyDescent="0.25">
      <c r="A208">
        <v>206</v>
      </c>
      <c r="B208">
        <v>4</v>
      </c>
      <c r="C208">
        <v>2205802.8828099901</v>
      </c>
      <c r="D208">
        <v>11037.518209</v>
      </c>
      <c r="E208">
        <v>66</v>
      </c>
      <c r="F208">
        <v>2</v>
      </c>
      <c r="G208">
        <v>2</v>
      </c>
      <c r="H208" t="s">
        <v>19</v>
      </c>
      <c r="I208">
        <v>220.580299999999</v>
      </c>
      <c r="J208">
        <v>545.0539</v>
      </c>
      <c r="K208">
        <v>545.08359918099904</v>
      </c>
      <c r="L208">
        <v>220.58028828100001</v>
      </c>
      <c r="M208">
        <v>545.06600000000003</v>
      </c>
      <c r="N208" t="s">
        <v>33</v>
      </c>
      <c r="O208">
        <v>24878</v>
      </c>
      <c r="P208">
        <v>47150</v>
      </c>
      <c r="Q208">
        <v>15</v>
      </c>
      <c r="R208" t="s">
        <v>26</v>
      </c>
      <c r="S208">
        <v>28.9554005</v>
      </c>
    </row>
    <row r="209" spans="1:19" x14ac:dyDescent="0.25">
      <c r="A209">
        <v>207</v>
      </c>
      <c r="B209">
        <v>5</v>
      </c>
      <c r="C209">
        <v>2205802.8828099901</v>
      </c>
      <c r="D209">
        <v>11037.518209</v>
      </c>
      <c r="E209">
        <v>66</v>
      </c>
      <c r="F209">
        <v>2</v>
      </c>
      <c r="G209">
        <v>2</v>
      </c>
      <c r="H209" t="s">
        <v>19</v>
      </c>
      <c r="I209">
        <v>220.580299999999</v>
      </c>
      <c r="J209">
        <v>545.0539</v>
      </c>
      <c r="K209">
        <v>545.08359918099904</v>
      </c>
      <c r="L209">
        <v>220.58028828100001</v>
      </c>
      <c r="M209">
        <v>545.06600000000003</v>
      </c>
      <c r="N209" t="s">
        <v>35</v>
      </c>
      <c r="O209">
        <v>22541</v>
      </c>
      <c r="P209">
        <v>44817</v>
      </c>
      <c r="Q209">
        <v>9</v>
      </c>
      <c r="R209" t="s">
        <v>30</v>
      </c>
      <c r="S209">
        <v>4.2700999999999998E-3</v>
      </c>
    </row>
    <row r="210" spans="1:19" x14ac:dyDescent="0.25">
      <c r="A210">
        <v>208</v>
      </c>
      <c r="B210">
        <v>5</v>
      </c>
      <c r="C210">
        <v>2205802.8828099901</v>
      </c>
      <c r="D210">
        <v>11037.518209</v>
      </c>
      <c r="E210">
        <v>66</v>
      </c>
      <c r="F210">
        <v>2</v>
      </c>
      <c r="G210">
        <v>2</v>
      </c>
      <c r="H210" t="s">
        <v>19</v>
      </c>
      <c r="I210">
        <v>220.580299999999</v>
      </c>
      <c r="J210">
        <v>545.0539</v>
      </c>
      <c r="K210">
        <v>545.08359918099904</v>
      </c>
      <c r="L210">
        <v>220.58028828100001</v>
      </c>
      <c r="M210">
        <v>545.06600000000003</v>
      </c>
      <c r="N210" t="s">
        <v>35</v>
      </c>
      <c r="O210">
        <v>22652</v>
      </c>
      <c r="P210">
        <v>44966</v>
      </c>
      <c r="Q210">
        <v>9</v>
      </c>
      <c r="R210" t="s">
        <v>30</v>
      </c>
      <c r="S210">
        <v>7.3039999999999997E-4</v>
      </c>
    </row>
    <row r="211" spans="1:19" x14ac:dyDescent="0.25">
      <c r="A211">
        <v>209</v>
      </c>
      <c r="B211">
        <v>5</v>
      </c>
      <c r="C211">
        <v>2205802.8828099901</v>
      </c>
      <c r="D211">
        <v>11037.518209</v>
      </c>
      <c r="E211">
        <v>66</v>
      </c>
      <c r="F211">
        <v>2</v>
      </c>
      <c r="G211">
        <v>2</v>
      </c>
      <c r="H211" t="s">
        <v>19</v>
      </c>
      <c r="I211">
        <v>220.580299999999</v>
      </c>
      <c r="J211">
        <v>545.0539</v>
      </c>
      <c r="K211">
        <v>545.08359918099904</v>
      </c>
      <c r="L211">
        <v>220.58028828100001</v>
      </c>
      <c r="M211">
        <v>545.06600000000003</v>
      </c>
      <c r="N211" t="s">
        <v>35</v>
      </c>
      <c r="O211">
        <v>22692</v>
      </c>
      <c r="P211">
        <v>44951</v>
      </c>
      <c r="Q211">
        <v>9</v>
      </c>
      <c r="R211" t="s">
        <v>30</v>
      </c>
      <c r="S211">
        <v>1.67589E-2</v>
      </c>
    </row>
    <row r="212" spans="1:19" x14ac:dyDescent="0.25">
      <c r="A212">
        <v>210</v>
      </c>
      <c r="B212">
        <v>5</v>
      </c>
      <c r="C212">
        <v>2205802.8828099901</v>
      </c>
      <c r="D212">
        <v>11037.518209</v>
      </c>
      <c r="E212">
        <v>66</v>
      </c>
      <c r="F212">
        <v>2</v>
      </c>
      <c r="G212">
        <v>2</v>
      </c>
      <c r="H212" t="s">
        <v>19</v>
      </c>
      <c r="I212">
        <v>220.580299999999</v>
      </c>
      <c r="J212">
        <v>545.0539</v>
      </c>
      <c r="K212">
        <v>545.08359918099904</v>
      </c>
      <c r="L212">
        <v>220.58028828100001</v>
      </c>
      <c r="M212">
        <v>545.06600000000003</v>
      </c>
      <c r="N212" t="s">
        <v>35</v>
      </c>
      <c r="O212">
        <v>22703</v>
      </c>
      <c r="P212">
        <v>44962</v>
      </c>
      <c r="Q212">
        <v>9</v>
      </c>
      <c r="R212" t="s">
        <v>30</v>
      </c>
      <c r="S212">
        <v>8.4171000000000003E-3</v>
      </c>
    </row>
    <row r="213" spans="1:19" x14ac:dyDescent="0.25">
      <c r="A213">
        <v>211</v>
      </c>
      <c r="B213">
        <v>5</v>
      </c>
      <c r="C213">
        <v>2205802.8828099901</v>
      </c>
      <c r="D213">
        <v>11037.518209</v>
      </c>
      <c r="E213">
        <v>66</v>
      </c>
      <c r="F213">
        <v>2</v>
      </c>
      <c r="G213">
        <v>2</v>
      </c>
      <c r="H213" t="s">
        <v>19</v>
      </c>
      <c r="I213">
        <v>220.580299999999</v>
      </c>
      <c r="J213">
        <v>545.0539</v>
      </c>
      <c r="K213">
        <v>545.08359918099904</v>
      </c>
      <c r="L213">
        <v>220.58028828100001</v>
      </c>
      <c r="M213">
        <v>545.06600000000003</v>
      </c>
      <c r="N213" t="s">
        <v>35</v>
      </c>
      <c r="O213">
        <v>22783</v>
      </c>
      <c r="P213">
        <v>45059</v>
      </c>
      <c r="Q213">
        <v>9</v>
      </c>
      <c r="R213" t="s">
        <v>30</v>
      </c>
      <c r="S213">
        <v>3.4003699999999998E-2</v>
      </c>
    </row>
    <row r="214" spans="1:19" x14ac:dyDescent="0.25">
      <c r="A214">
        <v>212</v>
      </c>
      <c r="B214">
        <v>5</v>
      </c>
      <c r="C214">
        <v>2205802.8828099901</v>
      </c>
      <c r="D214">
        <v>11037.518209</v>
      </c>
      <c r="E214">
        <v>66</v>
      </c>
      <c r="F214">
        <v>2</v>
      </c>
      <c r="G214">
        <v>2</v>
      </c>
      <c r="H214" t="s">
        <v>19</v>
      </c>
      <c r="I214">
        <v>220.580299999999</v>
      </c>
      <c r="J214">
        <v>545.0539</v>
      </c>
      <c r="K214">
        <v>545.08359918099904</v>
      </c>
      <c r="L214">
        <v>220.58028828100001</v>
      </c>
      <c r="M214">
        <v>545.06600000000003</v>
      </c>
      <c r="N214" t="s">
        <v>35</v>
      </c>
      <c r="O214">
        <v>22816</v>
      </c>
      <c r="P214">
        <v>45092</v>
      </c>
      <c r="Q214">
        <v>9</v>
      </c>
      <c r="R214" t="s">
        <v>30</v>
      </c>
      <c r="S214">
        <v>5.5929999999999999E-4</v>
      </c>
    </row>
    <row r="215" spans="1:19" x14ac:dyDescent="0.25">
      <c r="A215">
        <v>213</v>
      </c>
      <c r="B215">
        <v>5</v>
      </c>
      <c r="C215">
        <v>2205802.8828099901</v>
      </c>
      <c r="D215">
        <v>11037.518209</v>
      </c>
      <c r="E215">
        <v>66</v>
      </c>
      <c r="F215">
        <v>2</v>
      </c>
      <c r="G215">
        <v>2</v>
      </c>
      <c r="H215" t="s">
        <v>19</v>
      </c>
      <c r="I215">
        <v>220.580299999999</v>
      </c>
      <c r="J215">
        <v>545.0539</v>
      </c>
      <c r="K215">
        <v>545.08359918099904</v>
      </c>
      <c r="L215">
        <v>220.58028828100001</v>
      </c>
      <c r="M215">
        <v>545.06600000000003</v>
      </c>
      <c r="N215" t="s">
        <v>35</v>
      </c>
      <c r="O215">
        <v>22880</v>
      </c>
      <c r="P215">
        <v>45171</v>
      </c>
      <c r="Q215">
        <v>9</v>
      </c>
      <c r="R215" t="s">
        <v>30</v>
      </c>
      <c r="S215">
        <v>2.36917E-2</v>
      </c>
    </row>
    <row r="216" spans="1:19" x14ac:dyDescent="0.25">
      <c r="A216">
        <v>214</v>
      </c>
      <c r="B216">
        <v>5</v>
      </c>
      <c r="C216">
        <v>2205802.8828099901</v>
      </c>
      <c r="D216">
        <v>11037.518209</v>
      </c>
      <c r="E216">
        <v>66</v>
      </c>
      <c r="F216">
        <v>2</v>
      </c>
      <c r="G216">
        <v>2</v>
      </c>
      <c r="H216" t="s">
        <v>19</v>
      </c>
      <c r="I216">
        <v>220.580299999999</v>
      </c>
      <c r="J216">
        <v>545.0539</v>
      </c>
      <c r="K216">
        <v>545.08359918099904</v>
      </c>
      <c r="L216">
        <v>220.58028828100001</v>
      </c>
      <c r="M216">
        <v>545.06600000000003</v>
      </c>
      <c r="N216" t="s">
        <v>35</v>
      </c>
      <c r="O216">
        <v>22950</v>
      </c>
      <c r="P216">
        <v>45240</v>
      </c>
      <c r="Q216">
        <v>1</v>
      </c>
      <c r="R216" t="s">
        <v>32</v>
      </c>
      <c r="S216">
        <v>1.9256200000000001E-2</v>
      </c>
    </row>
    <row r="217" spans="1:19" x14ac:dyDescent="0.25">
      <c r="A217">
        <v>215</v>
      </c>
      <c r="B217">
        <v>5</v>
      </c>
      <c r="C217">
        <v>2205802.8828099901</v>
      </c>
      <c r="D217">
        <v>11037.518209</v>
      </c>
      <c r="E217">
        <v>66</v>
      </c>
      <c r="F217">
        <v>2</v>
      </c>
      <c r="G217">
        <v>2</v>
      </c>
      <c r="H217" t="s">
        <v>19</v>
      </c>
      <c r="I217">
        <v>220.580299999999</v>
      </c>
      <c r="J217">
        <v>545.0539</v>
      </c>
      <c r="K217">
        <v>545.08359918099904</v>
      </c>
      <c r="L217">
        <v>220.58028828100001</v>
      </c>
      <c r="M217">
        <v>545.06600000000003</v>
      </c>
      <c r="N217" t="s">
        <v>35</v>
      </c>
      <c r="O217">
        <v>22971</v>
      </c>
      <c r="P217">
        <v>45223</v>
      </c>
      <c r="Q217">
        <v>1</v>
      </c>
      <c r="R217" t="s">
        <v>32</v>
      </c>
      <c r="S217">
        <v>0.20605699999999999</v>
      </c>
    </row>
    <row r="218" spans="1:19" x14ac:dyDescent="0.25">
      <c r="A218">
        <v>216</v>
      </c>
      <c r="B218">
        <v>5</v>
      </c>
      <c r="C218">
        <v>2205802.8828099901</v>
      </c>
      <c r="D218">
        <v>11037.518209</v>
      </c>
      <c r="E218">
        <v>66</v>
      </c>
      <c r="F218">
        <v>2</v>
      </c>
      <c r="G218">
        <v>2</v>
      </c>
      <c r="H218" t="s">
        <v>19</v>
      </c>
      <c r="I218">
        <v>220.580299999999</v>
      </c>
      <c r="J218">
        <v>545.0539</v>
      </c>
      <c r="K218">
        <v>545.08359918099904</v>
      </c>
      <c r="L218">
        <v>220.58028828100001</v>
      </c>
      <c r="M218">
        <v>545.06600000000003</v>
      </c>
      <c r="N218" t="s">
        <v>35</v>
      </c>
      <c r="O218">
        <v>22979</v>
      </c>
      <c r="P218">
        <v>45253</v>
      </c>
      <c r="Q218">
        <v>9</v>
      </c>
      <c r="R218" t="s">
        <v>30</v>
      </c>
      <c r="S218">
        <v>0.36832900000000002</v>
      </c>
    </row>
    <row r="219" spans="1:19" x14ac:dyDescent="0.25">
      <c r="A219">
        <v>217</v>
      </c>
      <c r="B219">
        <v>5</v>
      </c>
      <c r="C219">
        <v>2205802.8828099901</v>
      </c>
      <c r="D219">
        <v>11037.518209</v>
      </c>
      <c r="E219">
        <v>66</v>
      </c>
      <c r="F219">
        <v>2</v>
      </c>
      <c r="G219">
        <v>2</v>
      </c>
      <c r="H219" t="s">
        <v>19</v>
      </c>
      <c r="I219">
        <v>220.580299999999</v>
      </c>
      <c r="J219">
        <v>545.0539</v>
      </c>
      <c r="K219">
        <v>545.08359918099904</v>
      </c>
      <c r="L219">
        <v>220.58028828100001</v>
      </c>
      <c r="M219">
        <v>545.06600000000003</v>
      </c>
      <c r="N219" t="s">
        <v>35</v>
      </c>
      <c r="O219">
        <v>22986</v>
      </c>
      <c r="P219">
        <v>45260</v>
      </c>
      <c r="Q219">
        <v>7</v>
      </c>
      <c r="R219" t="s">
        <v>28</v>
      </c>
      <c r="S219">
        <v>3.87768E-2</v>
      </c>
    </row>
    <row r="220" spans="1:19" x14ac:dyDescent="0.25">
      <c r="A220">
        <v>218</v>
      </c>
      <c r="B220">
        <v>5</v>
      </c>
      <c r="C220">
        <v>2205802.8828099901</v>
      </c>
      <c r="D220">
        <v>11037.518209</v>
      </c>
      <c r="E220">
        <v>66</v>
      </c>
      <c r="F220">
        <v>2</v>
      </c>
      <c r="G220">
        <v>2</v>
      </c>
      <c r="H220" t="s">
        <v>19</v>
      </c>
      <c r="I220">
        <v>220.580299999999</v>
      </c>
      <c r="J220">
        <v>545.0539</v>
      </c>
      <c r="K220">
        <v>545.08359918099904</v>
      </c>
      <c r="L220">
        <v>220.58028828100001</v>
      </c>
      <c r="M220">
        <v>545.06600000000003</v>
      </c>
      <c r="N220" t="s">
        <v>35</v>
      </c>
      <c r="O220">
        <v>23005</v>
      </c>
      <c r="P220">
        <v>45279</v>
      </c>
      <c r="Q220">
        <v>9</v>
      </c>
      <c r="R220" t="s">
        <v>30</v>
      </c>
      <c r="S220">
        <v>5.1021400000000001E-2</v>
      </c>
    </row>
    <row r="221" spans="1:19" x14ac:dyDescent="0.25">
      <c r="A221">
        <v>219</v>
      </c>
      <c r="B221">
        <v>5</v>
      </c>
      <c r="C221">
        <v>2205802.8828099901</v>
      </c>
      <c r="D221">
        <v>11037.518209</v>
      </c>
      <c r="E221">
        <v>66</v>
      </c>
      <c r="F221">
        <v>2</v>
      </c>
      <c r="G221">
        <v>2</v>
      </c>
      <c r="H221" t="s">
        <v>19</v>
      </c>
      <c r="I221">
        <v>220.580299999999</v>
      </c>
      <c r="J221">
        <v>545.0539</v>
      </c>
      <c r="K221">
        <v>545.08359918099904</v>
      </c>
      <c r="L221">
        <v>220.58028828100001</v>
      </c>
      <c r="M221">
        <v>545.06600000000003</v>
      </c>
      <c r="N221" t="s">
        <v>35</v>
      </c>
      <c r="O221">
        <v>23015</v>
      </c>
      <c r="P221">
        <v>45291</v>
      </c>
      <c r="Q221">
        <v>7</v>
      </c>
      <c r="R221" t="s">
        <v>28</v>
      </c>
      <c r="S221">
        <v>2.0744100000000001E-2</v>
      </c>
    </row>
    <row r="222" spans="1:19" x14ac:dyDescent="0.25">
      <c r="A222">
        <v>220</v>
      </c>
      <c r="B222">
        <v>5</v>
      </c>
      <c r="C222">
        <v>2205802.8828099901</v>
      </c>
      <c r="D222">
        <v>11037.518209</v>
      </c>
      <c r="E222">
        <v>66</v>
      </c>
      <c r="F222">
        <v>2</v>
      </c>
      <c r="G222">
        <v>2</v>
      </c>
      <c r="H222" t="s">
        <v>19</v>
      </c>
      <c r="I222">
        <v>220.580299999999</v>
      </c>
      <c r="J222">
        <v>545.0539</v>
      </c>
      <c r="K222">
        <v>545.08359918099904</v>
      </c>
      <c r="L222">
        <v>220.58028828100001</v>
      </c>
      <c r="M222">
        <v>545.06600000000003</v>
      </c>
      <c r="N222" t="s">
        <v>35</v>
      </c>
      <c r="O222">
        <v>23025</v>
      </c>
      <c r="P222">
        <v>45301</v>
      </c>
      <c r="Q222">
        <v>7</v>
      </c>
      <c r="R222" t="s">
        <v>28</v>
      </c>
      <c r="S222">
        <v>12.7069998</v>
      </c>
    </row>
    <row r="223" spans="1:19" x14ac:dyDescent="0.25">
      <c r="A223">
        <v>221</v>
      </c>
      <c r="B223">
        <v>5</v>
      </c>
      <c r="C223">
        <v>2205802.8828099901</v>
      </c>
      <c r="D223">
        <v>11037.518209</v>
      </c>
      <c r="E223">
        <v>66</v>
      </c>
      <c r="F223">
        <v>2</v>
      </c>
      <c r="G223">
        <v>2</v>
      </c>
      <c r="H223" t="s">
        <v>19</v>
      </c>
      <c r="I223">
        <v>220.580299999999</v>
      </c>
      <c r="J223">
        <v>545.0539</v>
      </c>
      <c r="K223">
        <v>545.08359918099904</v>
      </c>
      <c r="L223">
        <v>220.58028828100001</v>
      </c>
      <c r="M223">
        <v>545.06600000000003</v>
      </c>
      <c r="N223" t="s">
        <v>35</v>
      </c>
      <c r="O223">
        <v>23038</v>
      </c>
      <c r="P223">
        <v>45314</v>
      </c>
      <c r="Q223">
        <v>9</v>
      </c>
      <c r="R223" t="s">
        <v>30</v>
      </c>
      <c r="S223">
        <v>1.2473100000000001E-2</v>
      </c>
    </row>
    <row r="224" spans="1:19" x14ac:dyDescent="0.25">
      <c r="A224">
        <v>222</v>
      </c>
      <c r="B224">
        <v>5</v>
      </c>
      <c r="C224">
        <v>2205802.8828099901</v>
      </c>
      <c r="D224">
        <v>11037.518209</v>
      </c>
      <c r="E224">
        <v>66</v>
      </c>
      <c r="F224">
        <v>2</v>
      </c>
      <c r="G224">
        <v>2</v>
      </c>
      <c r="H224" t="s">
        <v>19</v>
      </c>
      <c r="I224">
        <v>220.580299999999</v>
      </c>
      <c r="J224">
        <v>545.0539</v>
      </c>
      <c r="K224">
        <v>545.08359918099904</v>
      </c>
      <c r="L224">
        <v>220.58028828100001</v>
      </c>
      <c r="M224">
        <v>545.06600000000003</v>
      </c>
      <c r="N224" t="s">
        <v>35</v>
      </c>
      <c r="O224">
        <v>23055</v>
      </c>
      <c r="P224">
        <v>45331</v>
      </c>
      <c r="Q224">
        <v>12</v>
      </c>
      <c r="R224" t="s">
        <v>29</v>
      </c>
      <c r="S224">
        <v>0.38403999999999999</v>
      </c>
    </row>
    <row r="225" spans="1:19" x14ac:dyDescent="0.25">
      <c r="A225">
        <v>223</v>
      </c>
      <c r="B225">
        <v>5</v>
      </c>
      <c r="C225">
        <v>2205802.8828099901</v>
      </c>
      <c r="D225">
        <v>11037.518209</v>
      </c>
      <c r="E225">
        <v>66</v>
      </c>
      <c r="F225">
        <v>2</v>
      </c>
      <c r="G225">
        <v>2</v>
      </c>
      <c r="H225" t="s">
        <v>19</v>
      </c>
      <c r="I225">
        <v>220.580299999999</v>
      </c>
      <c r="J225">
        <v>545.0539</v>
      </c>
      <c r="K225">
        <v>545.08359918099904</v>
      </c>
      <c r="L225">
        <v>220.58028828100001</v>
      </c>
      <c r="M225">
        <v>545.06600000000003</v>
      </c>
      <c r="N225" t="s">
        <v>35</v>
      </c>
      <c r="O225">
        <v>23060</v>
      </c>
      <c r="P225">
        <v>45336</v>
      </c>
      <c r="Q225">
        <v>9</v>
      </c>
      <c r="R225" t="s">
        <v>30</v>
      </c>
      <c r="S225">
        <v>6.2366000000000001E-3</v>
      </c>
    </row>
    <row r="226" spans="1:19" x14ac:dyDescent="0.25">
      <c r="A226">
        <v>224</v>
      </c>
      <c r="B226">
        <v>5</v>
      </c>
      <c r="C226">
        <v>2205802.8828099901</v>
      </c>
      <c r="D226">
        <v>11037.518209</v>
      </c>
      <c r="E226">
        <v>66</v>
      </c>
      <c r="F226">
        <v>2</v>
      </c>
      <c r="G226">
        <v>2</v>
      </c>
      <c r="H226" t="s">
        <v>19</v>
      </c>
      <c r="I226">
        <v>220.580299999999</v>
      </c>
      <c r="J226">
        <v>545.0539</v>
      </c>
      <c r="K226">
        <v>545.08359918099904</v>
      </c>
      <c r="L226">
        <v>220.58028828100001</v>
      </c>
      <c r="M226">
        <v>545.06600000000003</v>
      </c>
      <c r="N226" t="s">
        <v>35</v>
      </c>
      <c r="O226">
        <v>23073</v>
      </c>
      <c r="P226">
        <v>45349</v>
      </c>
      <c r="Q226">
        <v>18</v>
      </c>
      <c r="R226" t="s">
        <v>23</v>
      </c>
      <c r="S226">
        <v>3.5292999999999998E-2</v>
      </c>
    </row>
    <row r="227" spans="1:19" x14ac:dyDescent="0.25">
      <c r="A227">
        <v>225</v>
      </c>
      <c r="B227">
        <v>5</v>
      </c>
      <c r="C227">
        <v>2205802.8828099901</v>
      </c>
      <c r="D227">
        <v>11037.518209</v>
      </c>
      <c r="E227">
        <v>66</v>
      </c>
      <c r="F227">
        <v>2</v>
      </c>
      <c r="G227">
        <v>2</v>
      </c>
      <c r="H227" t="s">
        <v>19</v>
      </c>
      <c r="I227">
        <v>220.580299999999</v>
      </c>
      <c r="J227">
        <v>545.0539</v>
      </c>
      <c r="K227">
        <v>545.08359918099904</v>
      </c>
      <c r="L227">
        <v>220.58028828100001</v>
      </c>
      <c r="M227">
        <v>545.06600000000003</v>
      </c>
      <c r="N227" t="s">
        <v>35</v>
      </c>
      <c r="O227">
        <v>23117</v>
      </c>
      <c r="P227">
        <v>45392</v>
      </c>
      <c r="Q227">
        <v>32</v>
      </c>
      <c r="R227" t="s">
        <v>21</v>
      </c>
      <c r="S227">
        <v>9.2302800000000004E-2</v>
      </c>
    </row>
    <row r="228" spans="1:19" x14ac:dyDescent="0.25">
      <c r="A228">
        <v>226</v>
      </c>
      <c r="B228">
        <v>5</v>
      </c>
      <c r="C228">
        <v>2205802.8828099901</v>
      </c>
      <c r="D228">
        <v>11037.518209</v>
      </c>
      <c r="E228">
        <v>66</v>
      </c>
      <c r="F228">
        <v>2</v>
      </c>
      <c r="G228">
        <v>2</v>
      </c>
      <c r="H228" t="s">
        <v>19</v>
      </c>
      <c r="I228">
        <v>220.580299999999</v>
      </c>
      <c r="J228">
        <v>545.0539</v>
      </c>
      <c r="K228">
        <v>545.08359918099904</v>
      </c>
      <c r="L228">
        <v>220.58028828100001</v>
      </c>
      <c r="M228">
        <v>545.06600000000003</v>
      </c>
      <c r="N228" t="s">
        <v>35</v>
      </c>
      <c r="O228">
        <v>23205</v>
      </c>
      <c r="P228">
        <v>45481</v>
      </c>
      <c r="Q228">
        <v>31</v>
      </c>
      <c r="R228" t="s">
        <v>22</v>
      </c>
      <c r="S228">
        <v>1.9726E-2</v>
      </c>
    </row>
    <row r="229" spans="1:19" x14ac:dyDescent="0.25">
      <c r="A229">
        <v>227</v>
      </c>
      <c r="B229">
        <v>5</v>
      </c>
      <c r="C229">
        <v>2205802.8828099901</v>
      </c>
      <c r="D229">
        <v>11037.518209</v>
      </c>
      <c r="E229">
        <v>66</v>
      </c>
      <c r="F229">
        <v>2</v>
      </c>
      <c r="G229">
        <v>2</v>
      </c>
      <c r="H229" t="s">
        <v>19</v>
      </c>
      <c r="I229">
        <v>220.580299999999</v>
      </c>
      <c r="J229">
        <v>545.0539</v>
      </c>
      <c r="K229">
        <v>545.08359918099904</v>
      </c>
      <c r="L229">
        <v>220.58028828100001</v>
      </c>
      <c r="M229">
        <v>545.06600000000003</v>
      </c>
      <c r="N229" t="s">
        <v>35</v>
      </c>
      <c r="O229">
        <v>23228</v>
      </c>
      <c r="P229">
        <v>45502</v>
      </c>
      <c r="Q229">
        <v>31</v>
      </c>
      <c r="R229" t="s">
        <v>22</v>
      </c>
      <c r="S229">
        <v>1.6858100000000001E-2</v>
      </c>
    </row>
    <row r="230" spans="1:19" x14ac:dyDescent="0.25">
      <c r="A230">
        <v>228</v>
      </c>
      <c r="B230">
        <v>5</v>
      </c>
      <c r="C230">
        <v>2205802.8828099901</v>
      </c>
      <c r="D230">
        <v>11037.518209</v>
      </c>
      <c r="E230">
        <v>66</v>
      </c>
      <c r="F230">
        <v>2</v>
      </c>
      <c r="G230">
        <v>2</v>
      </c>
      <c r="H230" t="s">
        <v>19</v>
      </c>
      <c r="I230">
        <v>220.580299999999</v>
      </c>
      <c r="J230">
        <v>545.0539</v>
      </c>
      <c r="K230">
        <v>545.08359918099904</v>
      </c>
      <c r="L230">
        <v>220.58028828100001</v>
      </c>
      <c r="M230">
        <v>545.06600000000003</v>
      </c>
      <c r="N230" t="s">
        <v>35</v>
      </c>
      <c r="O230">
        <v>23320</v>
      </c>
      <c r="P230">
        <v>45594</v>
      </c>
      <c r="Q230">
        <v>1</v>
      </c>
      <c r="R230" t="s">
        <v>32</v>
      </c>
      <c r="S230">
        <v>3.3074800999999998</v>
      </c>
    </row>
    <row r="231" spans="1:19" x14ac:dyDescent="0.25">
      <c r="A231">
        <v>229</v>
      </c>
      <c r="B231">
        <v>5</v>
      </c>
      <c r="C231">
        <v>2205802.8828099901</v>
      </c>
      <c r="D231">
        <v>11037.518209</v>
      </c>
      <c r="E231">
        <v>66</v>
      </c>
      <c r="F231">
        <v>2</v>
      </c>
      <c r="G231">
        <v>2</v>
      </c>
      <c r="H231" t="s">
        <v>19</v>
      </c>
      <c r="I231">
        <v>220.580299999999</v>
      </c>
      <c r="J231">
        <v>545.0539</v>
      </c>
      <c r="K231">
        <v>545.08359918099904</v>
      </c>
      <c r="L231">
        <v>220.58028828100001</v>
      </c>
      <c r="M231">
        <v>545.06600000000003</v>
      </c>
      <c r="N231" t="s">
        <v>35</v>
      </c>
      <c r="O231">
        <v>23360</v>
      </c>
      <c r="P231">
        <v>45648</v>
      </c>
      <c r="Q231">
        <v>1</v>
      </c>
      <c r="R231" t="s">
        <v>32</v>
      </c>
      <c r="S231">
        <v>0.45165699999999998</v>
      </c>
    </row>
    <row r="232" spans="1:19" x14ac:dyDescent="0.25">
      <c r="A232">
        <v>230</v>
      </c>
      <c r="B232">
        <v>5</v>
      </c>
      <c r="C232">
        <v>2205802.8828099901</v>
      </c>
      <c r="D232">
        <v>11037.518209</v>
      </c>
      <c r="E232">
        <v>66</v>
      </c>
      <c r="F232">
        <v>2</v>
      </c>
      <c r="G232">
        <v>2</v>
      </c>
      <c r="H232" t="s">
        <v>19</v>
      </c>
      <c r="I232">
        <v>220.580299999999</v>
      </c>
      <c r="J232">
        <v>545.0539</v>
      </c>
      <c r="K232">
        <v>545.08359918099904</v>
      </c>
      <c r="L232">
        <v>220.58028828100001</v>
      </c>
      <c r="M232">
        <v>545.06600000000003</v>
      </c>
      <c r="N232" t="s">
        <v>35</v>
      </c>
      <c r="O232">
        <v>23386</v>
      </c>
      <c r="P232">
        <v>45633</v>
      </c>
      <c r="Q232">
        <v>24</v>
      </c>
      <c r="R232" t="s">
        <v>34</v>
      </c>
      <c r="S232">
        <v>5.1600298999999996</v>
      </c>
    </row>
    <row r="233" spans="1:19" x14ac:dyDescent="0.25">
      <c r="A233">
        <v>231</v>
      </c>
      <c r="B233">
        <v>5</v>
      </c>
      <c r="C233">
        <v>2205802.8828099901</v>
      </c>
      <c r="D233">
        <v>11037.518209</v>
      </c>
      <c r="E233">
        <v>66</v>
      </c>
      <c r="F233">
        <v>2</v>
      </c>
      <c r="G233">
        <v>2</v>
      </c>
      <c r="H233" t="s">
        <v>19</v>
      </c>
      <c r="I233">
        <v>220.580299999999</v>
      </c>
      <c r="J233">
        <v>545.0539</v>
      </c>
      <c r="K233">
        <v>545.08359918099904</v>
      </c>
      <c r="L233">
        <v>220.58028828100001</v>
      </c>
      <c r="M233">
        <v>545.06600000000003</v>
      </c>
      <c r="N233" t="s">
        <v>35</v>
      </c>
      <c r="O233">
        <v>23447</v>
      </c>
      <c r="P233">
        <v>45718</v>
      </c>
      <c r="Q233">
        <v>16</v>
      </c>
      <c r="R233" t="s">
        <v>24</v>
      </c>
      <c r="S233">
        <v>4.4537199999999999E-2</v>
      </c>
    </row>
    <row r="234" spans="1:19" x14ac:dyDescent="0.25">
      <c r="A234">
        <v>232</v>
      </c>
      <c r="B234">
        <v>5</v>
      </c>
      <c r="C234">
        <v>2205802.8828099901</v>
      </c>
      <c r="D234">
        <v>11037.518209</v>
      </c>
      <c r="E234">
        <v>66</v>
      </c>
      <c r="F234">
        <v>2</v>
      </c>
      <c r="G234">
        <v>2</v>
      </c>
      <c r="H234" t="s">
        <v>19</v>
      </c>
      <c r="I234">
        <v>220.580299999999</v>
      </c>
      <c r="J234">
        <v>545.0539</v>
      </c>
      <c r="K234">
        <v>545.08359918099904</v>
      </c>
      <c r="L234">
        <v>220.58028828100001</v>
      </c>
      <c r="M234">
        <v>545.06600000000003</v>
      </c>
      <c r="N234" t="s">
        <v>35</v>
      </c>
      <c r="O234">
        <v>23490</v>
      </c>
      <c r="P234">
        <v>45766</v>
      </c>
      <c r="Q234">
        <v>18</v>
      </c>
      <c r="R234" t="s">
        <v>23</v>
      </c>
      <c r="S234">
        <v>0.22090899999999999</v>
      </c>
    </row>
    <row r="235" spans="1:19" x14ac:dyDescent="0.25">
      <c r="A235">
        <v>233</v>
      </c>
      <c r="B235">
        <v>5</v>
      </c>
      <c r="C235">
        <v>2205802.8828099901</v>
      </c>
      <c r="D235">
        <v>11037.518209</v>
      </c>
      <c r="E235">
        <v>66</v>
      </c>
      <c r="F235">
        <v>2</v>
      </c>
      <c r="G235">
        <v>2</v>
      </c>
      <c r="H235" t="s">
        <v>19</v>
      </c>
      <c r="I235">
        <v>220.580299999999</v>
      </c>
      <c r="J235">
        <v>545.0539</v>
      </c>
      <c r="K235">
        <v>545.08359918099904</v>
      </c>
      <c r="L235">
        <v>220.58028828100001</v>
      </c>
      <c r="M235">
        <v>545.06600000000003</v>
      </c>
      <c r="N235" t="s">
        <v>35</v>
      </c>
      <c r="O235">
        <v>23549</v>
      </c>
      <c r="P235">
        <v>45824</v>
      </c>
      <c r="Q235">
        <v>18</v>
      </c>
      <c r="R235" t="s">
        <v>23</v>
      </c>
      <c r="S235">
        <v>9.8139999999999998E-3</v>
      </c>
    </row>
    <row r="236" spans="1:19" x14ac:dyDescent="0.25">
      <c r="A236">
        <v>234</v>
      </c>
      <c r="B236">
        <v>5</v>
      </c>
      <c r="C236">
        <v>2205802.8828099901</v>
      </c>
      <c r="D236">
        <v>11037.518209</v>
      </c>
      <c r="E236">
        <v>66</v>
      </c>
      <c r="F236">
        <v>2</v>
      </c>
      <c r="G236">
        <v>2</v>
      </c>
      <c r="H236" t="s">
        <v>19</v>
      </c>
      <c r="I236">
        <v>220.580299999999</v>
      </c>
      <c r="J236">
        <v>545.0539</v>
      </c>
      <c r="K236">
        <v>545.08359918099904</v>
      </c>
      <c r="L236">
        <v>220.58028828100001</v>
      </c>
      <c r="M236">
        <v>545.06600000000003</v>
      </c>
      <c r="N236" t="s">
        <v>35</v>
      </c>
      <c r="O236">
        <v>23836</v>
      </c>
      <c r="P236">
        <v>46110</v>
      </c>
      <c r="Q236">
        <v>16</v>
      </c>
      <c r="R236" t="s">
        <v>24</v>
      </c>
      <c r="S236">
        <v>38.974899299999997</v>
      </c>
    </row>
    <row r="237" spans="1:19" x14ac:dyDescent="0.25">
      <c r="A237">
        <v>235</v>
      </c>
      <c r="B237">
        <v>5</v>
      </c>
      <c r="C237">
        <v>2205802.8828099901</v>
      </c>
      <c r="D237">
        <v>11037.518209</v>
      </c>
      <c r="E237">
        <v>66</v>
      </c>
      <c r="F237">
        <v>2</v>
      </c>
      <c r="G237">
        <v>2</v>
      </c>
      <c r="H237" t="s">
        <v>19</v>
      </c>
      <c r="I237">
        <v>220.580299999999</v>
      </c>
      <c r="J237">
        <v>545.0539</v>
      </c>
      <c r="K237">
        <v>545.08359918099904</v>
      </c>
      <c r="L237">
        <v>220.58028828100001</v>
      </c>
      <c r="M237">
        <v>545.06600000000003</v>
      </c>
      <c r="N237" t="s">
        <v>35</v>
      </c>
      <c r="O237">
        <v>24878</v>
      </c>
      <c r="P237">
        <v>47150</v>
      </c>
      <c r="Q237">
        <v>15</v>
      </c>
      <c r="R237" t="s">
        <v>26</v>
      </c>
      <c r="S237">
        <v>0.85415600000000003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zoomScale="80" zoomScaleNormal="80" workbookViewId="0">
      <selection activeCell="B2" sqref="B2:B44"/>
    </sheetView>
  </sheetViews>
  <sheetFormatPr defaultRowHeight="15" x14ac:dyDescent="0.25"/>
  <cols>
    <col min="1" max="1" width="7" style="1" bestFit="1" customWidth="1"/>
    <col min="2" max="2" width="41.140625" style="1" bestFit="1" customWidth="1"/>
    <col min="3" max="5" width="9.140625" style="1"/>
    <col min="6" max="6" width="10.140625" style="1" customWidth="1"/>
    <col min="7" max="16384" width="9.140625" style="1"/>
  </cols>
  <sheetData>
    <row r="1" spans="1:14" x14ac:dyDescent="0.25">
      <c r="A1" s="1" t="s">
        <v>13</v>
      </c>
      <c r="B1" s="1" t="s">
        <v>17</v>
      </c>
      <c r="C1" s="1" t="s">
        <v>40</v>
      </c>
      <c r="D1" s="1" t="s">
        <v>36</v>
      </c>
      <c r="F1" s="1" t="s">
        <v>41</v>
      </c>
      <c r="H1" s="1" t="s">
        <v>37</v>
      </c>
      <c r="I1" s="1" t="s">
        <v>38</v>
      </c>
      <c r="K1" s="1" t="s">
        <v>39</v>
      </c>
      <c r="L1" s="1" t="s">
        <v>42</v>
      </c>
      <c r="N1" s="1" t="s">
        <v>42</v>
      </c>
    </row>
    <row r="2" spans="1:14" x14ac:dyDescent="0.25">
      <c r="A2" s="1" t="s">
        <v>31</v>
      </c>
      <c r="B2" s="1" t="s">
        <v>32</v>
      </c>
      <c r="C2" s="1">
        <f>SUMIFS(gab_soils_dev2!$S$2:$S$237,gab_soils_dev2!$N$2:$N$237,Sheet1!A2,gab_soils_dev2!$R$2:$R$237,Sheet1!B2)</f>
        <v>2.7800333999999998</v>
      </c>
      <c r="D2" s="1">
        <v>4.74</v>
      </c>
      <c r="E2" s="1">
        <f>D2*C2</f>
        <v>13.177358315999999</v>
      </c>
      <c r="F2" s="2">
        <f>SUM(E2:E5)/SUM($C$2:$C$5)</f>
        <v>0.21360690123871606</v>
      </c>
      <c r="G2" s="1">
        <f>D2*C2</f>
        <v>13.177358315999999</v>
      </c>
      <c r="H2" s="3">
        <f>SUM(G2:G5)/SUM(C2:C5)</f>
        <v>0.21360690123871606</v>
      </c>
      <c r="I2" s="1">
        <f>IF(D2=4.74,5,IF(D2=0.04,3,1))</f>
        <v>5</v>
      </c>
      <c r="J2" s="1">
        <f>I2*C2</f>
        <v>13.900167</v>
      </c>
      <c r="K2" s="3">
        <f>SUM(J2:J5)/SUM($C$2:$C$5)</f>
        <v>1.1775720268118623</v>
      </c>
      <c r="L2" s="1">
        <v>1.93</v>
      </c>
      <c r="M2" s="4">
        <f>L2*C2</f>
        <v>5.3654644619999994</v>
      </c>
      <c r="N2" s="5">
        <f>SUM(M2:M5)/SUM($C$2:$C$5)</f>
        <v>12.135509423134234</v>
      </c>
    </row>
    <row r="3" spans="1:14" x14ac:dyDescent="0.25">
      <c r="A3" s="1" t="s">
        <v>31</v>
      </c>
      <c r="B3" s="1" t="s">
        <v>24</v>
      </c>
      <c r="C3" s="1">
        <f>SUMIFS(gab_soils_dev2!$S$2:$S$237,gab_soils_dev2!$N$2:$N$237,Sheet1!A3,gab_soils_dev2!$R$2:$R$237,Sheet1!B3)</f>
        <v>61.6526985</v>
      </c>
      <c r="D3" s="1">
        <v>0.01</v>
      </c>
      <c r="E3" s="1">
        <f t="shared" ref="E3:E44" si="0">D3*C3</f>
        <v>0.61652698500000003</v>
      </c>
      <c r="G3" s="1">
        <f t="shared" ref="G3:G44" si="1">D3*C3</f>
        <v>0.61652698500000003</v>
      </c>
      <c r="I3" s="1">
        <f t="shared" ref="I3:I44" si="2">IF(D3=4.74,5,IF(D3=0.04,3,1))</f>
        <v>1</v>
      </c>
      <c r="J3" s="1">
        <f t="shared" ref="J3:J44" si="3">I3*C3</f>
        <v>61.6526985</v>
      </c>
      <c r="L3" s="1">
        <v>12.6</v>
      </c>
      <c r="M3" s="4">
        <f>L3*C3</f>
        <v>776.82400109999992</v>
      </c>
    </row>
    <row r="4" spans="1:14" x14ac:dyDescent="0.25">
      <c r="A4" s="1" t="s">
        <v>31</v>
      </c>
      <c r="B4" s="1" t="s">
        <v>22</v>
      </c>
      <c r="C4" s="1">
        <f>SUMIFS(gab_soils_dev2!$S$2:$S$237,gab_soils_dev2!$N$2:$N$237,Sheet1!A4,gab_soils_dev2!$R$2:$R$237,Sheet1!B4)</f>
        <v>0.14825750000000001</v>
      </c>
      <c r="D4" s="1">
        <v>0.04</v>
      </c>
      <c r="E4" s="1">
        <f t="shared" si="0"/>
        <v>5.9303000000000003E-3</v>
      </c>
      <c r="G4" s="1">
        <f t="shared" si="1"/>
        <v>5.9303000000000003E-3</v>
      </c>
      <c r="I4" s="1">
        <f t="shared" si="2"/>
        <v>3</v>
      </c>
      <c r="J4" s="1">
        <f t="shared" si="3"/>
        <v>0.44477250000000002</v>
      </c>
      <c r="L4" s="1">
        <v>10.63</v>
      </c>
      <c r="M4" s="4">
        <f>L4*C4</f>
        <v>1.5759772250000004</v>
      </c>
    </row>
    <row r="5" spans="1:14" x14ac:dyDescent="0.25">
      <c r="A5" s="1" t="s">
        <v>31</v>
      </c>
      <c r="B5" s="1" t="s">
        <v>21</v>
      </c>
      <c r="C5" s="1">
        <f>SUMIFS(gab_soils_dev2!$S$2:$S$237,gab_soils_dev2!$N$2:$N$237,Sheet1!A5,gab_soils_dev2!$R$2:$R$237,Sheet1!B5)</f>
        <v>2.8055199999999999E-2</v>
      </c>
      <c r="D5" s="1">
        <v>0.04</v>
      </c>
      <c r="E5" s="1">
        <f t="shared" si="0"/>
        <v>1.122208E-3</v>
      </c>
      <c r="G5" s="1">
        <f t="shared" si="1"/>
        <v>1.122208E-3</v>
      </c>
      <c r="I5" s="1">
        <f t="shared" si="2"/>
        <v>3</v>
      </c>
      <c r="J5" s="1">
        <f t="shared" si="3"/>
        <v>8.4165599999999993E-2</v>
      </c>
      <c r="L5" s="1">
        <v>10.63</v>
      </c>
      <c r="M5" s="4">
        <f>L5*C5</f>
        <v>0.29822677600000003</v>
      </c>
    </row>
    <row r="6" spans="1:14" x14ac:dyDescent="0.25">
      <c r="M6" s="4"/>
    </row>
    <row r="7" spans="1:14" x14ac:dyDescent="0.25">
      <c r="A7" s="1" t="s">
        <v>20</v>
      </c>
      <c r="B7" s="1" t="s">
        <v>24</v>
      </c>
      <c r="C7" s="1">
        <f>SUMIFS(gab_soils_dev2!$S$2:$S$237,gab_soils_dev2!$N$2:$N$237,Sheet1!A7,gab_soils_dev2!$R$2:$R$237,Sheet1!B7)</f>
        <v>6.4525499000000002</v>
      </c>
      <c r="D7" s="1">
        <v>0.01</v>
      </c>
      <c r="E7" s="1">
        <f t="shared" si="0"/>
        <v>6.4525499E-2</v>
      </c>
      <c r="F7" s="6">
        <f>SUM(E7:E10)/SUM($C$7:$C$10)</f>
        <v>3.7510834431987355E-2</v>
      </c>
      <c r="G7" s="1">
        <f t="shared" si="1"/>
        <v>6.4525499E-2</v>
      </c>
      <c r="H7" s="3">
        <f>SUM(G7:G10)/SUM(C7:C10)</f>
        <v>3.7510834431987355E-2</v>
      </c>
      <c r="I7" s="1">
        <f t="shared" si="2"/>
        <v>1</v>
      </c>
      <c r="J7" s="1">
        <f t="shared" si="3"/>
        <v>6.4525499000000002</v>
      </c>
      <c r="K7" s="3">
        <f>SUM(J7:J10)/SUM($C$7:$C$10)</f>
        <v>2.8343290628551983</v>
      </c>
      <c r="L7" s="1">
        <v>12.6</v>
      </c>
      <c r="M7" s="4">
        <f>L7*C7</f>
        <v>81.302128740000001</v>
      </c>
      <c r="N7" s="5">
        <f>SUM(M7:M10)/SUM($C$7:$C$10)</f>
        <v>10.788017969428452</v>
      </c>
    </row>
    <row r="8" spans="1:14" x14ac:dyDescent="0.25">
      <c r="A8" s="1" t="s">
        <v>20</v>
      </c>
      <c r="B8" s="1" t="s">
        <v>23</v>
      </c>
      <c r="C8" s="1">
        <f>SUMIFS(gab_soils_dev2!$S$2:$S$237,gab_soils_dev2!$N$2:$N$237,Sheet1!A8,gab_soils_dev2!$R$2:$R$237,Sheet1!B8)</f>
        <v>3.2108100000000001E-2</v>
      </c>
      <c r="I8" s="1">
        <f t="shared" si="2"/>
        <v>1</v>
      </c>
      <c r="J8" s="1">
        <f t="shared" si="3"/>
        <v>3.2108100000000001E-2</v>
      </c>
      <c r="M8" s="4"/>
    </row>
    <row r="9" spans="1:14" x14ac:dyDescent="0.25">
      <c r="A9" s="1" t="s">
        <v>20</v>
      </c>
      <c r="B9" s="1" t="s">
        <v>22</v>
      </c>
      <c r="C9" s="1">
        <f>SUMIFS(gab_soils_dev2!$S$2:$S$237,gab_soils_dev2!$N$2:$N$237,Sheet1!A9,gab_soils_dev2!$R$2:$R$237,Sheet1!B9)</f>
        <v>31.896553599999997</v>
      </c>
      <c r="D9" s="1">
        <v>0.04</v>
      </c>
      <c r="E9" s="1">
        <f t="shared" si="0"/>
        <v>1.275862144</v>
      </c>
      <c r="G9" s="1">
        <f t="shared" si="1"/>
        <v>1.275862144</v>
      </c>
      <c r="I9" s="1">
        <f t="shared" si="2"/>
        <v>3</v>
      </c>
      <c r="J9" s="1">
        <f t="shared" si="3"/>
        <v>95.689660799999984</v>
      </c>
      <c r="L9" s="1">
        <v>10.63</v>
      </c>
      <c r="M9" s="4">
        <f>L9*C9</f>
        <v>339.060364768</v>
      </c>
    </row>
    <row r="10" spans="1:14" x14ac:dyDescent="0.25">
      <c r="A10" s="1" t="s">
        <v>20</v>
      </c>
      <c r="B10" s="1" t="s">
        <v>21</v>
      </c>
      <c r="C10" s="1">
        <f>SUMIFS(gab_soils_dev2!$S$2:$S$237,gab_soils_dev2!$N$2:$N$237,Sheet1!A10,gab_soils_dev2!$R$2:$R$237,Sheet1!B10)</f>
        <v>39.902380100000002</v>
      </c>
      <c r="D10" s="1">
        <v>0.04</v>
      </c>
      <c r="E10" s="1">
        <f t="shared" si="0"/>
        <v>1.596095204</v>
      </c>
      <c r="G10" s="1">
        <f t="shared" si="1"/>
        <v>1.596095204</v>
      </c>
      <c r="I10" s="1">
        <f t="shared" si="2"/>
        <v>3</v>
      </c>
      <c r="J10" s="1">
        <f t="shared" si="3"/>
        <v>119.70714030000001</v>
      </c>
      <c r="L10" s="1">
        <v>10.63</v>
      </c>
      <c r="M10" s="4">
        <f>L10*C10</f>
        <v>424.16230046300007</v>
      </c>
    </row>
    <row r="11" spans="1:14" x14ac:dyDescent="0.25">
      <c r="M11" s="4"/>
    </row>
    <row r="12" spans="1:14" x14ac:dyDescent="0.25">
      <c r="A12" s="1" t="s">
        <v>25</v>
      </c>
      <c r="B12" s="1" t="s">
        <v>26</v>
      </c>
      <c r="C12" s="1">
        <f>SUMIFS(gab_soils_dev2!$S$2:$S$237,gab_soils_dev2!$N$2:$N$237,Sheet1!A12,gab_soils_dev2!$R$2:$R$237,Sheet1!B12)</f>
        <v>5.4180948999999998</v>
      </c>
      <c r="D12" s="1">
        <v>0.01</v>
      </c>
      <c r="E12" s="1">
        <f t="shared" si="0"/>
        <v>5.4180948999999999E-2</v>
      </c>
      <c r="F12" s="6">
        <f>SUM(E12:E16)/SUM($C$12:$C$16)</f>
        <v>2.8939130636948369E-2</v>
      </c>
      <c r="G12" s="1">
        <f t="shared" si="1"/>
        <v>5.4180948999999999E-2</v>
      </c>
      <c r="H12" s="3">
        <f>SUM(G12:G16)/SUM(C12:C16)</f>
        <v>2.8939130636948369E-2</v>
      </c>
      <c r="I12" s="1">
        <f t="shared" si="2"/>
        <v>1</v>
      </c>
      <c r="J12" s="1">
        <f t="shared" si="3"/>
        <v>5.4180948999999998</v>
      </c>
      <c r="K12" s="3">
        <f>SUM(J12:J16)/SUM($C$12:$C$16)</f>
        <v>2.2494466825182342</v>
      </c>
      <c r="L12" s="1">
        <v>12.6</v>
      </c>
      <c r="M12" s="4">
        <f>L12*C12</f>
        <v>68.267995739999989</v>
      </c>
      <c r="N12" s="5">
        <f>SUM(M12:M16)/SUM($C$12:$C$16)</f>
        <v>10.832876623161443</v>
      </c>
    </row>
    <row r="13" spans="1:14" x14ac:dyDescent="0.25">
      <c r="A13" s="1" t="s">
        <v>25</v>
      </c>
      <c r="B13" s="1" t="s">
        <v>24</v>
      </c>
      <c r="C13" s="1">
        <f>SUMIFS(gab_soils_dev2!$S$2:$S$237,gab_soils_dev2!$N$2:$N$237,Sheet1!A13,gab_soils_dev2!$R$2:$R$237,Sheet1!B13)</f>
        <v>7.8713898999999996</v>
      </c>
      <c r="D13" s="1">
        <v>0.01</v>
      </c>
      <c r="E13" s="1">
        <f t="shared" si="0"/>
        <v>7.8713899000000004E-2</v>
      </c>
      <c r="G13" s="1">
        <f t="shared" si="1"/>
        <v>7.8713899000000004E-2</v>
      </c>
      <c r="I13" s="1">
        <f t="shared" si="2"/>
        <v>1</v>
      </c>
      <c r="J13" s="1">
        <f t="shared" si="3"/>
        <v>7.8713898999999996</v>
      </c>
      <c r="L13" s="1">
        <v>12.6</v>
      </c>
      <c r="M13" s="4">
        <f>L13*C13</f>
        <v>99.179512739999993</v>
      </c>
    </row>
    <row r="14" spans="1:14" x14ac:dyDescent="0.25">
      <c r="A14" s="1" t="s">
        <v>25</v>
      </c>
      <c r="B14" s="1" t="s">
        <v>23</v>
      </c>
      <c r="C14" s="1">
        <f>SUMIFS(gab_soils_dev2!$S$2:$S$237,gab_soils_dev2!$N$2:$N$237,Sheet1!A14,gab_soils_dev2!$R$2:$R$237,Sheet1!B14)</f>
        <v>1.6603504000000002</v>
      </c>
      <c r="M14" s="4"/>
    </row>
    <row r="15" spans="1:14" x14ac:dyDescent="0.25">
      <c r="A15" s="1" t="s">
        <v>25</v>
      </c>
      <c r="B15" s="1" t="s">
        <v>22</v>
      </c>
      <c r="C15" s="1">
        <f>SUMIFS(gab_soils_dev2!$S$2:$S$237,gab_soils_dev2!$N$2:$N$237,Sheet1!A15,gab_soils_dev2!$R$2:$R$237,Sheet1!B15)</f>
        <v>6.0003853999999999</v>
      </c>
      <c r="D15" s="1">
        <v>0.04</v>
      </c>
      <c r="E15" s="1">
        <f t="shared" si="0"/>
        <v>0.24001541600000001</v>
      </c>
      <c r="G15" s="1">
        <f t="shared" si="1"/>
        <v>0.24001541600000001</v>
      </c>
      <c r="I15" s="1">
        <f t="shared" si="2"/>
        <v>3</v>
      </c>
      <c r="J15" s="1">
        <f t="shared" si="3"/>
        <v>18.0011562</v>
      </c>
      <c r="L15" s="1">
        <v>10.63</v>
      </c>
      <c r="M15" s="4">
        <f>L15*C15</f>
        <v>63.784096802000001</v>
      </c>
    </row>
    <row r="16" spans="1:14" x14ac:dyDescent="0.25">
      <c r="A16" s="1" t="s">
        <v>25</v>
      </c>
      <c r="B16" s="1" t="s">
        <v>21</v>
      </c>
      <c r="C16" s="1">
        <f>SUMIFS(gab_soils_dev2!$S$2:$S$237,gab_soils_dev2!$N$2:$N$237,Sheet1!A16,gab_soils_dev2!$R$2:$R$237,Sheet1!B16)</f>
        <v>21.098785199999998</v>
      </c>
      <c r="D16" s="1">
        <v>0.04</v>
      </c>
      <c r="E16" s="1">
        <f t="shared" si="0"/>
        <v>0.8439514079999999</v>
      </c>
      <c r="G16" s="1">
        <f t="shared" si="1"/>
        <v>0.8439514079999999</v>
      </c>
      <c r="I16" s="1">
        <f t="shared" si="2"/>
        <v>3</v>
      </c>
      <c r="J16" s="1">
        <f t="shared" si="3"/>
        <v>63.296355599999998</v>
      </c>
      <c r="L16" s="1">
        <v>10.63</v>
      </c>
      <c r="M16" s="4">
        <f>L16*C16</f>
        <v>224.280086676</v>
      </c>
    </row>
    <row r="17" spans="1:14" x14ac:dyDescent="0.25">
      <c r="M17" s="4"/>
    </row>
    <row r="18" spans="1:14" x14ac:dyDescent="0.25">
      <c r="A18" s="1" t="s">
        <v>35</v>
      </c>
      <c r="B18" s="1" t="s">
        <v>32</v>
      </c>
      <c r="C18" s="1">
        <f>SUMIFS(gab_soils_dev2!$S$2:$S$237,gab_soils_dev2!$N$2:$N$237,Sheet1!A18,gab_soils_dev2!$R$2:$R$237,Sheet1!B18)</f>
        <v>3.9844502999999998</v>
      </c>
      <c r="D18" s="1">
        <v>4.74</v>
      </c>
      <c r="E18" s="1">
        <f t="shared" si="0"/>
        <v>18.886294421999999</v>
      </c>
      <c r="F18" s="2">
        <f>SUM(E18:E27)/SUM($C$18:$C$27)</f>
        <v>0.31769948217616567</v>
      </c>
      <c r="G18" s="1">
        <f t="shared" si="1"/>
        <v>18.886294421999999</v>
      </c>
      <c r="H18" s="3">
        <f>SUM(G18:G27)/SUM(C18:C27)</f>
        <v>0.31769948217616567</v>
      </c>
      <c r="I18" s="1">
        <f t="shared" si="2"/>
        <v>5</v>
      </c>
      <c r="J18" s="1">
        <f t="shared" si="3"/>
        <v>19.922251499999998</v>
      </c>
      <c r="K18" s="3">
        <f>SUM(J18:J27)/SUM($C$18:$C$27)</f>
        <v>1.8496386012042261</v>
      </c>
      <c r="L18" s="1">
        <v>1.93</v>
      </c>
      <c r="M18" s="4">
        <f t="shared" ref="M18:M23" si="4">L18*C18</f>
        <v>7.6899890789999992</v>
      </c>
      <c r="N18" s="5">
        <f>SUM(M18:M27)/SUM($C$18:$C$27)</f>
        <v>11.280792385055163</v>
      </c>
    </row>
    <row r="19" spans="1:14" x14ac:dyDescent="0.25">
      <c r="A19" s="1" t="s">
        <v>35</v>
      </c>
      <c r="B19" s="1" t="s">
        <v>28</v>
      </c>
      <c r="C19" s="1">
        <f>SUMIFS(gab_soils_dev2!$S$2:$S$237,gab_soils_dev2!$N$2:$N$237,Sheet1!A19,gab_soils_dev2!$R$2:$R$237,Sheet1!B19)</f>
        <v>12.766520700000001</v>
      </c>
      <c r="D19" s="1">
        <v>0.04</v>
      </c>
      <c r="E19" s="1">
        <f t="shared" si="0"/>
        <v>0.51066082800000001</v>
      </c>
      <c r="G19" s="1">
        <f t="shared" si="1"/>
        <v>0.51066082800000001</v>
      </c>
      <c r="I19" s="1">
        <f t="shared" si="2"/>
        <v>3</v>
      </c>
      <c r="J19" s="1">
        <f t="shared" si="3"/>
        <v>38.299562100000003</v>
      </c>
      <c r="L19" s="1">
        <v>10.63</v>
      </c>
      <c r="M19" s="4">
        <f t="shared" si="4"/>
        <v>135.70811504100001</v>
      </c>
    </row>
    <row r="20" spans="1:14" x14ac:dyDescent="0.25">
      <c r="A20" s="1" t="s">
        <v>35</v>
      </c>
      <c r="B20" s="1" t="s">
        <v>30</v>
      </c>
      <c r="C20" s="1">
        <f>SUMIFS(gab_soils_dev2!$S$2:$S$237,gab_soils_dev2!$N$2:$N$237,Sheet1!A20,gab_soils_dev2!$R$2:$R$237,Sheet1!B20)</f>
        <v>0.52649130000000011</v>
      </c>
      <c r="D20" s="1">
        <v>0.04</v>
      </c>
      <c r="E20" s="1">
        <f t="shared" si="0"/>
        <v>2.1059652000000005E-2</v>
      </c>
      <c r="G20" s="1">
        <f t="shared" si="1"/>
        <v>2.1059652000000005E-2</v>
      </c>
      <c r="I20" s="1">
        <f t="shared" si="2"/>
        <v>3</v>
      </c>
      <c r="J20" s="1">
        <f t="shared" si="3"/>
        <v>1.5794739000000004</v>
      </c>
      <c r="L20" s="1">
        <v>10.63</v>
      </c>
      <c r="M20" s="4">
        <f t="shared" si="4"/>
        <v>5.5966025190000019</v>
      </c>
    </row>
    <row r="21" spans="1:14" x14ac:dyDescent="0.25">
      <c r="A21" s="1" t="s">
        <v>35</v>
      </c>
      <c r="B21" s="1" t="s">
        <v>29</v>
      </c>
      <c r="C21" s="1">
        <f>SUMIFS(gab_soils_dev2!$S$2:$S$237,gab_soils_dev2!$N$2:$N$237,Sheet1!A21,gab_soils_dev2!$R$2:$R$237,Sheet1!B21)</f>
        <v>0.38403999999999999</v>
      </c>
      <c r="D21" s="1">
        <v>0.04</v>
      </c>
      <c r="E21" s="1">
        <f t="shared" si="0"/>
        <v>1.53616E-2</v>
      </c>
      <c r="G21" s="1">
        <f t="shared" si="1"/>
        <v>1.53616E-2</v>
      </c>
      <c r="I21" s="1">
        <f t="shared" si="2"/>
        <v>3</v>
      </c>
      <c r="J21" s="1">
        <f t="shared" si="3"/>
        <v>1.15212</v>
      </c>
      <c r="L21" s="1">
        <v>10.63</v>
      </c>
      <c r="M21" s="4">
        <f t="shared" si="4"/>
        <v>4.0823451999999998</v>
      </c>
    </row>
    <row r="22" spans="1:14" x14ac:dyDescent="0.25">
      <c r="A22" s="1" t="s">
        <v>35</v>
      </c>
      <c r="B22" s="1" t="s">
        <v>26</v>
      </c>
      <c r="C22" s="1">
        <f>SUMIFS(gab_soils_dev2!$S$2:$S$237,gab_soils_dev2!$N$2:$N$237,Sheet1!A22,gab_soils_dev2!$R$2:$R$237,Sheet1!B22)</f>
        <v>0.85415600000000003</v>
      </c>
      <c r="D22" s="1">
        <v>0.01</v>
      </c>
      <c r="E22" s="1">
        <f t="shared" si="0"/>
        <v>8.5415600000000001E-3</v>
      </c>
      <c r="G22" s="1">
        <f t="shared" si="1"/>
        <v>8.5415600000000001E-3</v>
      </c>
      <c r="I22" s="1">
        <f t="shared" si="2"/>
        <v>1</v>
      </c>
      <c r="J22" s="1">
        <f t="shared" si="3"/>
        <v>0.85415600000000003</v>
      </c>
      <c r="L22" s="1">
        <v>12.6</v>
      </c>
      <c r="M22" s="4">
        <f t="shared" si="4"/>
        <v>10.762365600000001</v>
      </c>
    </row>
    <row r="23" spans="1:14" x14ac:dyDescent="0.25">
      <c r="A23" s="1" t="s">
        <v>35</v>
      </c>
      <c r="B23" s="1" t="s">
        <v>24</v>
      </c>
      <c r="C23" s="1">
        <f>SUMIFS(gab_soils_dev2!$S$2:$S$237,gab_soils_dev2!$N$2:$N$237,Sheet1!A23,gab_soils_dev2!$R$2:$R$237,Sheet1!B23)</f>
        <v>39.019436499999998</v>
      </c>
      <c r="D23" s="1">
        <v>0.01</v>
      </c>
      <c r="E23" s="1">
        <f t="shared" si="0"/>
        <v>0.39019436499999999</v>
      </c>
      <c r="G23" s="1">
        <f t="shared" si="1"/>
        <v>0.39019436499999999</v>
      </c>
      <c r="I23" s="1">
        <f t="shared" si="2"/>
        <v>1</v>
      </c>
      <c r="J23" s="1">
        <f t="shared" si="3"/>
        <v>39.019436499999998</v>
      </c>
      <c r="L23" s="1">
        <v>12.6</v>
      </c>
      <c r="M23" s="4">
        <f t="shared" si="4"/>
        <v>491.64489989999998</v>
      </c>
    </row>
    <row r="24" spans="1:14" x14ac:dyDescent="0.25">
      <c r="A24" s="1" t="s">
        <v>35</v>
      </c>
      <c r="B24" s="1" t="s">
        <v>23</v>
      </c>
      <c r="C24" s="1">
        <f>SUMIFS(gab_soils_dev2!$S$2:$S$237,gab_soils_dev2!$N$2:$N$237,Sheet1!A24,gab_soils_dev2!$R$2:$R$237,Sheet1!B24)</f>
        <v>0.26601599999999997</v>
      </c>
      <c r="M24" s="4"/>
    </row>
    <row r="25" spans="1:14" x14ac:dyDescent="0.25">
      <c r="A25" s="1" t="s">
        <v>35</v>
      </c>
      <c r="B25" s="1" t="s">
        <v>34</v>
      </c>
      <c r="C25" s="1">
        <f>SUMIFS(gab_soils_dev2!$S$2:$S$237,gab_soils_dev2!$N$2:$N$237,Sheet1!A25,gab_soils_dev2!$R$2:$R$237,Sheet1!B25)</f>
        <v>5.1600298999999996</v>
      </c>
      <c r="D25" s="1">
        <v>0.04</v>
      </c>
      <c r="E25" s="1">
        <f t="shared" si="0"/>
        <v>0.20640119599999998</v>
      </c>
      <c r="G25" s="1">
        <f t="shared" si="1"/>
        <v>0.20640119599999998</v>
      </c>
      <c r="I25" s="1">
        <f t="shared" si="2"/>
        <v>3</v>
      </c>
      <c r="J25" s="1">
        <f t="shared" si="3"/>
        <v>15.480089699999999</v>
      </c>
      <c r="L25" s="1">
        <v>10.63</v>
      </c>
      <c r="M25" s="4">
        <f>L25*C25</f>
        <v>54.851117836999997</v>
      </c>
    </row>
    <row r="26" spans="1:14" x14ac:dyDescent="0.25">
      <c r="A26" s="1" t="s">
        <v>35</v>
      </c>
      <c r="B26" s="1" t="s">
        <v>22</v>
      </c>
      <c r="C26" s="1">
        <f>SUMIFS(gab_soils_dev2!$S$2:$S$237,gab_soils_dev2!$N$2:$N$237,Sheet1!A26,gab_soils_dev2!$R$2:$R$237,Sheet1!B26)</f>
        <v>3.6584100000000001E-2</v>
      </c>
      <c r="D26" s="1">
        <v>0.04</v>
      </c>
      <c r="E26" s="1">
        <f t="shared" si="0"/>
        <v>1.463364E-3</v>
      </c>
      <c r="G26" s="1">
        <f t="shared" si="1"/>
        <v>1.463364E-3</v>
      </c>
      <c r="I26" s="1">
        <f t="shared" si="2"/>
        <v>3</v>
      </c>
      <c r="J26" s="1">
        <f t="shared" si="3"/>
        <v>0.1097523</v>
      </c>
      <c r="L26" s="1">
        <v>10.63</v>
      </c>
      <c r="M26" s="4">
        <f>L26*C26</f>
        <v>0.38888898300000002</v>
      </c>
    </row>
    <row r="27" spans="1:14" x14ac:dyDescent="0.25">
      <c r="A27" s="1" t="s">
        <v>35</v>
      </c>
      <c r="B27" s="1" t="s">
        <v>21</v>
      </c>
      <c r="C27" s="1">
        <f>SUMIFS(gab_soils_dev2!$S$2:$S$237,gab_soils_dev2!$N$2:$N$237,Sheet1!A27,gab_soils_dev2!$R$2:$R$237,Sheet1!B27)</f>
        <v>9.2302800000000004E-2</v>
      </c>
      <c r="D27" s="1">
        <v>0.04</v>
      </c>
      <c r="E27" s="1">
        <f t="shared" si="0"/>
        <v>3.6921120000000004E-3</v>
      </c>
      <c r="G27" s="1">
        <f t="shared" si="1"/>
        <v>3.6921120000000004E-3</v>
      </c>
      <c r="I27" s="1">
        <f t="shared" si="2"/>
        <v>3</v>
      </c>
      <c r="J27" s="1">
        <f t="shared" si="3"/>
        <v>0.2769084</v>
      </c>
      <c r="L27" s="1">
        <v>10.63</v>
      </c>
      <c r="M27" s="4">
        <f>L27*C27</f>
        <v>0.98117876400000015</v>
      </c>
    </row>
    <row r="28" spans="1:14" x14ac:dyDescent="0.25">
      <c r="M28" s="4"/>
    </row>
    <row r="29" spans="1:14" x14ac:dyDescent="0.25">
      <c r="A29" s="1" t="s">
        <v>27</v>
      </c>
      <c r="B29" s="1" t="s">
        <v>28</v>
      </c>
      <c r="C29" s="1">
        <f>SUMIFS(gab_soils_dev2!$S$2:$S$237,gab_soils_dev2!$N$2:$N$237,Sheet1!A29,gab_soils_dev2!$R$2:$R$237,Sheet1!B29)</f>
        <v>14.829930099999999</v>
      </c>
      <c r="D29" s="1">
        <v>0.04</v>
      </c>
      <c r="E29" s="1">
        <f t="shared" si="0"/>
        <v>0.59319720399999998</v>
      </c>
      <c r="F29" s="6">
        <f>SUM(E29:E34)/SUM($C$29:$C$34)</f>
        <v>3.9994557303115033E-2</v>
      </c>
      <c r="G29" s="1">
        <f t="shared" si="1"/>
        <v>0.59319720399999998</v>
      </c>
      <c r="H29" s="3">
        <f>SUM(G29:G34)/SUM(C29:C34)</f>
        <v>3.9994557303115033E-2</v>
      </c>
      <c r="I29" s="1">
        <f t="shared" si="2"/>
        <v>3</v>
      </c>
      <c r="J29" s="1">
        <f t="shared" si="3"/>
        <v>44.489790299999996</v>
      </c>
      <c r="K29" s="3">
        <f>SUM(J29:J34)/SUM($C$29:$C$34)</f>
        <v>2.9996371535410016</v>
      </c>
      <c r="L29" s="1">
        <v>10.63</v>
      </c>
      <c r="M29" s="4">
        <f t="shared" ref="M29:M34" si="5">L29*C29</f>
        <v>157.64215696299999</v>
      </c>
      <c r="N29" s="5">
        <f>SUM(M29:M34)/SUM($C$29:$C$34)</f>
        <v>10.630357403762114</v>
      </c>
    </row>
    <row r="30" spans="1:14" x14ac:dyDescent="0.25">
      <c r="A30" s="1" t="s">
        <v>27</v>
      </c>
      <c r="B30" s="1" t="s">
        <v>30</v>
      </c>
      <c r="C30" s="1">
        <f>SUMIFS(gab_soils_dev2!$S$2:$S$237,gab_soils_dev2!$N$2:$N$237,Sheet1!A30,gab_soils_dev2!$R$2:$R$237,Sheet1!B30)</f>
        <v>0.90576279999999998</v>
      </c>
      <c r="D30" s="1">
        <v>0.04</v>
      </c>
      <c r="E30" s="1">
        <f t="shared" si="0"/>
        <v>3.6230511999999999E-2</v>
      </c>
      <c r="G30" s="1">
        <f t="shared" si="1"/>
        <v>3.6230511999999999E-2</v>
      </c>
      <c r="I30" s="1">
        <f t="shared" si="2"/>
        <v>3</v>
      </c>
      <c r="J30" s="1">
        <f t="shared" si="3"/>
        <v>2.7172884000000002</v>
      </c>
      <c r="L30" s="1">
        <v>10.63</v>
      </c>
      <c r="M30" s="4">
        <f t="shared" si="5"/>
        <v>9.6282585640000011</v>
      </c>
    </row>
    <row r="31" spans="1:14" x14ac:dyDescent="0.25">
      <c r="A31" s="1" t="s">
        <v>27</v>
      </c>
      <c r="B31" s="1" t="s">
        <v>29</v>
      </c>
      <c r="C31" s="1">
        <f>SUMIFS(gab_soils_dev2!$S$2:$S$237,gab_soils_dev2!$N$2:$N$237,Sheet1!A31,gab_soils_dev2!$R$2:$R$237,Sheet1!B31)</f>
        <v>0.31746519999999995</v>
      </c>
      <c r="D31" s="1">
        <v>0.04</v>
      </c>
      <c r="E31" s="1">
        <f t="shared" si="0"/>
        <v>1.2698607999999998E-2</v>
      </c>
      <c r="G31" s="1">
        <f t="shared" si="1"/>
        <v>1.2698607999999998E-2</v>
      </c>
      <c r="I31" s="1">
        <f t="shared" si="2"/>
        <v>3</v>
      </c>
      <c r="J31" s="1">
        <f t="shared" si="3"/>
        <v>0.95239559999999979</v>
      </c>
      <c r="L31" s="1">
        <v>10.63</v>
      </c>
      <c r="M31" s="4">
        <f t="shared" si="5"/>
        <v>3.3746550759999998</v>
      </c>
    </row>
    <row r="32" spans="1:14" x14ac:dyDescent="0.25">
      <c r="A32" s="1" t="s">
        <v>27</v>
      </c>
      <c r="B32" s="1" t="s">
        <v>24</v>
      </c>
      <c r="C32" s="1">
        <f>SUMIFS(gab_soils_dev2!$S$2:$S$237,gab_soils_dev2!$N$2:$N$237,Sheet1!A32,gab_soils_dev2!$R$2:$R$237,Sheet1!B32)</f>
        <v>9.3691E-3</v>
      </c>
      <c r="D32" s="1">
        <v>0.01</v>
      </c>
      <c r="E32" s="1">
        <f t="shared" si="0"/>
        <v>9.3691000000000008E-5</v>
      </c>
      <c r="G32" s="1">
        <f t="shared" si="1"/>
        <v>9.3691000000000008E-5</v>
      </c>
      <c r="I32" s="1">
        <f t="shared" si="2"/>
        <v>1</v>
      </c>
      <c r="J32" s="1">
        <f t="shared" si="3"/>
        <v>9.3691E-3</v>
      </c>
      <c r="L32" s="1">
        <v>12.6</v>
      </c>
      <c r="M32" s="4">
        <f t="shared" si="5"/>
        <v>0.11805066</v>
      </c>
    </row>
    <row r="33" spans="1:14" x14ac:dyDescent="0.25">
      <c r="A33" s="1" t="s">
        <v>27</v>
      </c>
      <c r="B33" s="1" t="s">
        <v>22</v>
      </c>
      <c r="C33" s="1">
        <f>SUMIFS(gab_soils_dev2!$S$2:$S$237,gab_soils_dev2!$N$2:$N$237,Sheet1!A33,gab_soils_dev2!$R$2:$R$237,Sheet1!B33)</f>
        <v>20.548353800000001</v>
      </c>
      <c r="D33" s="1">
        <v>0.04</v>
      </c>
      <c r="E33" s="1">
        <f t="shared" si="0"/>
        <v>0.82193415200000008</v>
      </c>
      <c r="G33" s="1">
        <f t="shared" si="1"/>
        <v>0.82193415200000008</v>
      </c>
      <c r="I33" s="1">
        <f t="shared" si="2"/>
        <v>3</v>
      </c>
      <c r="J33" s="1">
        <f t="shared" si="3"/>
        <v>61.645061400000003</v>
      </c>
      <c r="L33" s="1">
        <v>10.63</v>
      </c>
      <c r="M33" s="4">
        <f t="shared" si="5"/>
        <v>218.42900089400004</v>
      </c>
    </row>
    <row r="34" spans="1:14" x14ac:dyDescent="0.25">
      <c r="A34" s="1" t="s">
        <v>27</v>
      </c>
      <c r="B34" s="1" t="s">
        <v>21</v>
      </c>
      <c r="C34" s="1">
        <f>SUMIFS(gab_soils_dev2!$S$2:$S$237,gab_soils_dev2!$N$2:$N$237,Sheet1!A34,gab_soils_dev2!$R$2:$R$237,Sheet1!B34)</f>
        <v>15.0313482</v>
      </c>
      <c r="D34" s="1">
        <v>0.04</v>
      </c>
      <c r="E34" s="1">
        <f t="shared" si="0"/>
        <v>0.60125392799999999</v>
      </c>
      <c r="G34" s="1">
        <f t="shared" si="1"/>
        <v>0.60125392799999999</v>
      </c>
      <c r="I34" s="1">
        <f t="shared" si="2"/>
        <v>3</v>
      </c>
      <c r="J34" s="1">
        <f t="shared" si="3"/>
        <v>45.094044600000004</v>
      </c>
      <c r="L34" s="1">
        <v>10.63</v>
      </c>
      <c r="M34" s="4">
        <f t="shared" si="5"/>
        <v>159.78323136600002</v>
      </c>
    </row>
    <row r="35" spans="1:14" x14ac:dyDescent="0.25">
      <c r="M35" s="4"/>
    </row>
    <row r="36" spans="1:14" x14ac:dyDescent="0.25">
      <c r="A36" s="1" t="s">
        <v>33</v>
      </c>
      <c r="B36" s="1" t="s">
        <v>28</v>
      </c>
      <c r="C36" s="1">
        <f>SUMIFS(gab_soils_dev2!$S$2:$S$237,gab_soils_dev2!$N$2:$N$237,Sheet1!A36,gab_soils_dev2!$R$2:$R$237,Sheet1!B36)</f>
        <v>7.0418455999999994</v>
      </c>
      <c r="D36" s="1">
        <v>0.04</v>
      </c>
      <c r="E36" s="1">
        <f t="shared" si="0"/>
        <v>0.28167382399999996</v>
      </c>
      <c r="F36" s="6">
        <f>SUM(E36:E44)/SUM($C$36:$C$44)</f>
        <v>3.3087604272505587E-2</v>
      </c>
      <c r="G36" s="1">
        <f t="shared" si="1"/>
        <v>0.28167382399999996</v>
      </c>
      <c r="H36" s="3">
        <f>SUM(G36:G44)/SUM(C36:C44)</f>
        <v>3.3087604272505587E-2</v>
      </c>
      <c r="I36" s="1">
        <f t="shared" si="2"/>
        <v>3</v>
      </c>
      <c r="J36" s="1">
        <f t="shared" si="3"/>
        <v>21.125536799999999</v>
      </c>
      <c r="K36" s="3">
        <f>SUM(J36:J44)/SUM($C$36:$C$44)</f>
        <v>2.5377652593530771</v>
      </c>
      <c r="L36" s="1">
        <v>10.63</v>
      </c>
      <c r="M36" s="4">
        <f>L36*C36</f>
        <v>74.854818727999998</v>
      </c>
      <c r="N36" s="5">
        <f>SUM(M36:M44)/SUM($C$36:$C$44)</f>
        <v>11.027903556074182</v>
      </c>
    </row>
    <row r="37" spans="1:14" x14ac:dyDescent="0.25">
      <c r="A37" s="1" t="s">
        <v>33</v>
      </c>
      <c r="B37" s="1" t="s">
        <v>30</v>
      </c>
      <c r="C37" s="1">
        <f>SUMIFS(gab_soils_dev2!$S$2:$S$237,gab_soils_dev2!$N$2:$N$237,Sheet1!A37,gab_soils_dev2!$R$2:$R$237,Sheet1!B37)</f>
        <v>0.64609630000000007</v>
      </c>
      <c r="D37" s="1">
        <v>0.04</v>
      </c>
      <c r="E37" s="1">
        <f t="shared" si="0"/>
        <v>2.5843852000000004E-2</v>
      </c>
      <c r="G37" s="1">
        <f t="shared" si="1"/>
        <v>2.5843852000000004E-2</v>
      </c>
      <c r="I37" s="1">
        <f t="shared" si="2"/>
        <v>3</v>
      </c>
      <c r="J37" s="1">
        <f t="shared" si="3"/>
        <v>1.9382889000000003</v>
      </c>
      <c r="L37" s="1">
        <v>10.63</v>
      </c>
      <c r="M37" s="4">
        <f>L37*C37</f>
        <v>6.868003669000001</v>
      </c>
    </row>
    <row r="38" spans="1:14" x14ac:dyDescent="0.25">
      <c r="A38" s="1" t="s">
        <v>33</v>
      </c>
      <c r="B38" s="1" t="s">
        <v>29</v>
      </c>
      <c r="C38" s="1">
        <f>SUMIFS(gab_soils_dev2!$S$2:$S$237,gab_soils_dev2!$N$2:$N$237,Sheet1!A38,gab_soils_dev2!$R$2:$R$237,Sheet1!B38)</f>
        <v>3.2390000000000001E-4</v>
      </c>
      <c r="D38" s="1">
        <v>0.04</v>
      </c>
      <c r="E38" s="1">
        <f t="shared" si="0"/>
        <v>1.2956000000000001E-5</v>
      </c>
      <c r="G38" s="1">
        <f t="shared" si="1"/>
        <v>1.2956000000000001E-5</v>
      </c>
      <c r="I38" s="1">
        <f t="shared" si="2"/>
        <v>3</v>
      </c>
      <c r="J38" s="1">
        <f t="shared" si="3"/>
        <v>9.7170000000000004E-4</v>
      </c>
      <c r="L38" s="1">
        <v>10.63</v>
      </c>
      <c r="M38" s="4">
        <f>L38*C38</f>
        <v>3.4430570000000002E-3</v>
      </c>
    </row>
    <row r="39" spans="1:14" x14ac:dyDescent="0.25">
      <c r="A39" s="1" t="s">
        <v>33</v>
      </c>
      <c r="B39" s="1" t="s">
        <v>26</v>
      </c>
      <c r="C39" s="1">
        <f>SUMIFS(gab_soils_dev2!$S$2:$S$237,gab_soils_dev2!$N$2:$N$237,Sheet1!A39,gab_soils_dev2!$R$2:$R$237,Sheet1!B39)</f>
        <v>29.750965900000001</v>
      </c>
      <c r="D39" s="1">
        <v>0.01</v>
      </c>
      <c r="E39" s="1">
        <f t="shared" si="0"/>
        <v>0.29750965900000004</v>
      </c>
      <c r="G39" s="1">
        <f t="shared" si="1"/>
        <v>0.29750965900000004</v>
      </c>
      <c r="I39" s="1">
        <f t="shared" si="2"/>
        <v>1</v>
      </c>
      <c r="J39" s="1">
        <f t="shared" si="3"/>
        <v>29.750965900000001</v>
      </c>
      <c r="L39" s="1">
        <v>12.6</v>
      </c>
      <c r="M39" s="4">
        <f>L39*C39</f>
        <v>374.86217033999998</v>
      </c>
    </row>
    <row r="40" spans="1:14" x14ac:dyDescent="0.25">
      <c r="A40" s="1" t="s">
        <v>33</v>
      </c>
      <c r="B40" s="1" t="s">
        <v>24</v>
      </c>
      <c r="C40" s="1">
        <f>SUMIFS(gab_soils_dev2!$S$2:$S$237,gab_soils_dev2!$N$2:$N$237,Sheet1!A40,gab_soils_dev2!$R$2:$R$237,Sheet1!B40)</f>
        <v>2.8935398999999999</v>
      </c>
      <c r="D40" s="1">
        <v>0.01</v>
      </c>
      <c r="E40" s="1">
        <f t="shared" si="0"/>
        <v>2.8935399000000001E-2</v>
      </c>
      <c r="G40" s="1">
        <f t="shared" si="1"/>
        <v>2.8935399000000001E-2</v>
      </c>
      <c r="I40" s="1">
        <f t="shared" si="2"/>
        <v>1</v>
      </c>
      <c r="J40" s="1">
        <f t="shared" si="3"/>
        <v>2.8935398999999999</v>
      </c>
      <c r="L40" s="1">
        <v>12.6</v>
      </c>
      <c r="M40" s="4">
        <f>L40*C40</f>
        <v>36.458602739999996</v>
      </c>
    </row>
    <row r="41" spans="1:14" x14ac:dyDescent="0.25">
      <c r="A41" s="1" t="s">
        <v>33</v>
      </c>
      <c r="B41" s="1" t="s">
        <v>23</v>
      </c>
      <c r="C41" s="1">
        <f>SUMIFS(gab_soils_dev2!$S$2:$S$237,gab_soils_dev2!$N$2:$N$237,Sheet1!A41,gab_soils_dev2!$R$2:$R$237,Sheet1!B41)</f>
        <v>0.6136029999999999</v>
      </c>
      <c r="M41" s="4"/>
    </row>
    <row r="42" spans="1:14" x14ac:dyDescent="0.25">
      <c r="A42" s="1" t="s">
        <v>33</v>
      </c>
      <c r="B42" s="1" t="s">
        <v>34</v>
      </c>
      <c r="C42" s="1">
        <f>SUMIFS(gab_soils_dev2!$S$2:$S$237,gab_soils_dev2!$N$2:$N$237,Sheet1!A42,gab_soils_dev2!$R$2:$R$237,Sheet1!B42)</f>
        <v>1.4298199</v>
      </c>
      <c r="D42" s="1">
        <v>0.04</v>
      </c>
      <c r="E42" s="1">
        <f t="shared" si="0"/>
        <v>5.7192796000000004E-2</v>
      </c>
      <c r="G42" s="1">
        <f t="shared" si="1"/>
        <v>5.7192796000000004E-2</v>
      </c>
      <c r="I42" s="1">
        <f t="shared" si="2"/>
        <v>3</v>
      </c>
      <c r="J42" s="1">
        <f t="shared" si="3"/>
        <v>4.2894597000000001</v>
      </c>
      <c r="L42" s="1">
        <v>10.63</v>
      </c>
      <c r="M42" s="4">
        <f>L42*C42</f>
        <v>15.198985537000002</v>
      </c>
    </row>
    <row r="43" spans="1:14" x14ac:dyDescent="0.25">
      <c r="A43" s="1" t="s">
        <v>33</v>
      </c>
      <c r="B43" s="1" t="s">
        <v>22</v>
      </c>
      <c r="C43" s="1">
        <f>SUMIFS(gab_soils_dev2!$S$2:$S$237,gab_soils_dev2!$N$2:$N$237,Sheet1!A43,gab_soils_dev2!$R$2:$R$237,Sheet1!B43)</f>
        <v>50.643296200000009</v>
      </c>
      <c r="D43" s="1">
        <v>0.04</v>
      </c>
      <c r="E43" s="1">
        <f t="shared" si="0"/>
        <v>2.0257318480000004</v>
      </c>
      <c r="G43" s="1">
        <f t="shared" si="1"/>
        <v>2.0257318480000004</v>
      </c>
      <c r="I43" s="1">
        <f t="shared" si="2"/>
        <v>3</v>
      </c>
      <c r="J43" s="1">
        <f t="shared" si="3"/>
        <v>151.92988860000003</v>
      </c>
      <c r="L43" s="1">
        <v>10.63</v>
      </c>
      <c r="M43" s="4">
        <f>L43*C43</f>
        <v>538.33823860600012</v>
      </c>
    </row>
    <row r="44" spans="1:14" x14ac:dyDescent="0.25">
      <c r="A44" s="1" t="s">
        <v>33</v>
      </c>
      <c r="B44" s="1" t="s">
        <v>21</v>
      </c>
      <c r="C44" s="1">
        <f>SUMIFS(gab_soils_dev2!$S$2:$S$237,gab_soils_dev2!$N$2:$N$237,Sheet1!A44,gab_soils_dev2!$R$2:$R$237,Sheet1!B44)</f>
        <v>52.209361000000001</v>
      </c>
      <c r="D44" s="1">
        <v>0.04</v>
      </c>
      <c r="E44" s="1">
        <f t="shared" si="0"/>
        <v>2.0883744399999999</v>
      </c>
      <c r="G44" s="1">
        <f t="shared" si="1"/>
        <v>2.0883744399999999</v>
      </c>
      <c r="I44" s="1">
        <f t="shared" si="2"/>
        <v>3</v>
      </c>
      <c r="J44" s="1">
        <f t="shared" si="3"/>
        <v>156.628083</v>
      </c>
      <c r="L44" s="1">
        <v>10.63</v>
      </c>
      <c r="M44" s="4">
        <f>L44*C44</f>
        <v>554.9855074300001</v>
      </c>
    </row>
    <row r="45" spans="1:14" x14ac:dyDescent="0.25">
      <c r="M4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D1" workbookViewId="0">
      <selection activeCell="I18" sqref="I18"/>
    </sheetView>
  </sheetViews>
  <sheetFormatPr defaultRowHeight="15" x14ac:dyDescent="0.25"/>
  <cols>
    <col min="1" max="1" width="41.140625" bestFit="1" customWidth="1"/>
  </cols>
  <sheetData>
    <row r="1" spans="1:17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</row>
    <row r="2" spans="1:17" x14ac:dyDescent="0.25">
      <c r="A2" s="1" t="s">
        <v>32</v>
      </c>
      <c r="B2">
        <f>SUMIF(Sheet1!$B$2:$B$44,Sheet2!A2,Sheet1!$C$2:$C$44)</f>
        <v>6.7644836999999995</v>
      </c>
      <c r="C2">
        <v>4.74</v>
      </c>
      <c r="D2">
        <v>1.93</v>
      </c>
      <c r="E2">
        <v>0.437</v>
      </c>
      <c r="F2">
        <v>6.2E-2</v>
      </c>
      <c r="G2">
        <v>2.4E-2</v>
      </c>
      <c r="H2">
        <f>$B$2*C2</f>
        <v>32.063652738000002</v>
      </c>
      <c r="I2">
        <f t="shared" ref="I2:L2" si="0">$B$2*D2</f>
        <v>13.055453540999999</v>
      </c>
      <c r="J2">
        <f t="shared" si="0"/>
        <v>2.9560793769</v>
      </c>
      <c r="K2">
        <f t="shared" si="0"/>
        <v>0.41939798939999995</v>
      </c>
      <c r="L2">
        <f t="shared" si="0"/>
        <v>0.16234760879999999</v>
      </c>
      <c r="M2" s="7">
        <f>SUM(H2:H11)/SUM($B$2:$B$11)</f>
        <v>0.10085043132569926</v>
      </c>
      <c r="N2" s="8">
        <f t="shared" ref="N2:Q2" si="1">SUM(I2:I11)/SUM($B$2:$B$11)</f>
        <v>9.6238356870185626</v>
      </c>
      <c r="O2" s="7">
        <f t="shared" si="1"/>
        <v>0.46471264829509912</v>
      </c>
      <c r="P2" s="7">
        <f t="shared" si="1"/>
        <v>0.3279629675191314</v>
      </c>
      <c r="Q2" s="7">
        <f t="shared" si="1"/>
        <v>0.21042611345320822</v>
      </c>
    </row>
    <row r="3" spans="1:17" x14ac:dyDescent="0.25">
      <c r="A3" s="1" t="s">
        <v>24</v>
      </c>
      <c r="B3">
        <f>SUMIF(Sheet1!$B$2:$B$44,Sheet2!A3,Sheet1!$C$2:$C$44)</f>
        <v>117.89898379999998</v>
      </c>
      <c r="C3">
        <v>0.01</v>
      </c>
      <c r="D3">
        <v>12.6</v>
      </c>
      <c r="E3">
        <v>0.47499999999999998</v>
      </c>
      <c r="F3">
        <v>0.378</v>
      </c>
      <c r="G3">
        <v>0.26500000000000001</v>
      </c>
      <c r="H3">
        <f>$B$3*C3</f>
        <v>1.1789898379999999</v>
      </c>
      <c r="I3">
        <f t="shared" ref="I3:L3" si="2">$B$3*D3</f>
        <v>1485.5271958799997</v>
      </c>
      <c r="J3">
        <f t="shared" si="2"/>
        <v>56.002017304999988</v>
      </c>
      <c r="K3">
        <f t="shared" si="2"/>
        <v>44.565815876399995</v>
      </c>
      <c r="L3">
        <f t="shared" si="2"/>
        <v>31.243230706999999</v>
      </c>
    </row>
    <row r="4" spans="1:17" x14ac:dyDescent="0.25">
      <c r="A4" s="1" t="s">
        <v>22</v>
      </c>
      <c r="B4">
        <f>SUMIF(Sheet1!$B$2:$B$44,Sheet2!A4,Sheet1!$C$2:$C$44)</f>
        <v>109.27343060000001</v>
      </c>
      <c r="C4">
        <v>0.04</v>
      </c>
      <c r="D4">
        <v>8.27</v>
      </c>
      <c r="E4">
        <v>0.46400000000000002</v>
      </c>
      <c r="F4">
        <v>0.31</v>
      </c>
      <c r="G4">
        <v>0.187</v>
      </c>
      <c r="H4">
        <f>$B$4*C4</f>
        <v>4.3709372240000004</v>
      </c>
      <c r="I4">
        <f t="shared" ref="I4:L4" si="3">$B$4*D4</f>
        <v>903.69127106200006</v>
      </c>
      <c r="J4">
        <f t="shared" si="3"/>
        <v>50.702871798400011</v>
      </c>
      <c r="K4">
        <f t="shared" si="3"/>
        <v>33.874763486000006</v>
      </c>
      <c r="L4">
        <f t="shared" si="3"/>
        <v>20.434131522200001</v>
      </c>
    </row>
    <row r="5" spans="1:17" x14ac:dyDescent="0.25">
      <c r="A5" s="1" t="s">
        <v>21</v>
      </c>
      <c r="B5">
        <f>SUMIF(Sheet1!$B$2:$B$44,Sheet2!A5,Sheet1!$C$2:$C$44)</f>
        <v>128.3622325</v>
      </c>
      <c r="C5">
        <v>0.04</v>
      </c>
      <c r="D5">
        <v>8.27</v>
      </c>
      <c r="E5">
        <v>0.46400000000000002</v>
      </c>
      <c r="F5">
        <v>0.31</v>
      </c>
      <c r="G5">
        <v>0.187</v>
      </c>
      <c r="H5">
        <f>$B$5*C5</f>
        <v>5.1344893000000003</v>
      </c>
      <c r="I5">
        <f t="shared" ref="I5:L5" si="4">$B$5*D5</f>
        <v>1061.555662775</v>
      </c>
      <c r="J5">
        <f t="shared" si="4"/>
        <v>59.560075880000007</v>
      </c>
      <c r="K5">
        <f t="shared" si="4"/>
        <v>39.792292074999999</v>
      </c>
      <c r="L5">
        <f t="shared" si="4"/>
        <v>24.0037374775</v>
      </c>
    </row>
    <row r="6" spans="1:17" x14ac:dyDescent="0.25">
      <c r="A6" s="1" t="s">
        <v>23</v>
      </c>
      <c r="B6">
        <f>SUMIF(Sheet1!$B$2:$B$44,Sheet2!A6,Sheet1!$C$2:$C$44)</f>
        <v>2.5720775000000002</v>
      </c>
      <c r="C6">
        <v>0</v>
      </c>
      <c r="D6">
        <v>0</v>
      </c>
      <c r="E6">
        <v>0</v>
      </c>
      <c r="F6">
        <v>0</v>
      </c>
      <c r="G6">
        <v>0</v>
      </c>
      <c r="H6">
        <f>$B$6*C6</f>
        <v>0</v>
      </c>
      <c r="I6">
        <f t="shared" ref="I6:L6" si="5">$B$6*D6</f>
        <v>0</v>
      </c>
      <c r="J6">
        <f t="shared" si="5"/>
        <v>0</v>
      </c>
      <c r="K6">
        <f t="shared" si="5"/>
        <v>0</v>
      </c>
      <c r="L6">
        <f t="shared" si="5"/>
        <v>0</v>
      </c>
    </row>
    <row r="7" spans="1:17" x14ac:dyDescent="0.25">
      <c r="A7" s="1" t="s">
        <v>26</v>
      </c>
      <c r="B7">
        <f>SUMIF(Sheet1!$B$2:$B$44,Sheet2!A7,Sheet1!$C$2:$C$44)</f>
        <v>36.0232168</v>
      </c>
      <c r="C7">
        <v>0.01</v>
      </c>
      <c r="D7">
        <v>12.6</v>
      </c>
      <c r="E7">
        <v>0.47499999999999998</v>
      </c>
      <c r="F7">
        <v>0.378</v>
      </c>
      <c r="G7">
        <v>0.26500000000000001</v>
      </c>
      <c r="H7">
        <f>$B$7*C7</f>
        <v>0.36023216800000002</v>
      </c>
      <c r="I7">
        <f t="shared" ref="I7:L7" si="6">$B$7*D7</f>
        <v>453.89253167999999</v>
      </c>
      <c r="J7">
        <f t="shared" si="6"/>
        <v>17.111027979999999</v>
      </c>
      <c r="K7">
        <f t="shared" si="6"/>
        <v>13.616775950400001</v>
      </c>
      <c r="L7">
        <f t="shared" si="6"/>
        <v>9.5461524520000012</v>
      </c>
    </row>
    <row r="8" spans="1:17" x14ac:dyDescent="0.25">
      <c r="A8" s="1" t="s">
        <v>28</v>
      </c>
      <c r="B8">
        <f>SUMIF(Sheet1!$B$2:$B$44,Sheet2!A8,Sheet1!$C$2:$C$44)</f>
        <v>34.638296400000002</v>
      </c>
      <c r="C8">
        <v>0.04</v>
      </c>
      <c r="D8">
        <v>8.27</v>
      </c>
      <c r="E8">
        <v>0.46400000000000002</v>
      </c>
      <c r="F8">
        <v>0.31</v>
      </c>
      <c r="G8">
        <v>0.187</v>
      </c>
      <c r="H8">
        <f>$B$8*C8</f>
        <v>1.3855318560000001</v>
      </c>
      <c r="I8">
        <f t="shared" ref="I8:L8" si="7">$B$8*D8</f>
        <v>286.45871122799997</v>
      </c>
      <c r="J8">
        <f t="shared" si="7"/>
        <v>16.0721695296</v>
      </c>
      <c r="K8">
        <f t="shared" si="7"/>
        <v>10.737871884</v>
      </c>
      <c r="L8">
        <f t="shared" si="7"/>
        <v>6.4773614267999999</v>
      </c>
    </row>
    <row r="9" spans="1:17" x14ac:dyDescent="0.25">
      <c r="A9" s="1" t="s">
        <v>30</v>
      </c>
      <c r="B9">
        <f>SUMIF(Sheet1!$B$2:$B$44,Sheet2!A9,Sheet1!$C$2:$C$44)</f>
        <v>2.0783504000000002</v>
      </c>
      <c r="C9">
        <v>0.04</v>
      </c>
      <c r="D9">
        <v>8.27</v>
      </c>
      <c r="E9">
        <v>0.46400000000000002</v>
      </c>
      <c r="F9">
        <v>0.31</v>
      </c>
      <c r="G9">
        <v>0.187</v>
      </c>
      <c r="H9">
        <f>$B$9*C9</f>
        <v>8.3134016000000005E-2</v>
      </c>
      <c r="I9">
        <f t="shared" ref="I9:L9" si="8">$B$9*D9</f>
        <v>17.187957808</v>
      </c>
      <c r="J9">
        <f t="shared" si="8"/>
        <v>0.96435458560000009</v>
      </c>
      <c r="K9">
        <f t="shared" si="8"/>
        <v>0.64428862400000009</v>
      </c>
      <c r="L9">
        <f t="shared" si="8"/>
        <v>0.38865152480000004</v>
      </c>
    </row>
    <row r="10" spans="1:17" x14ac:dyDescent="0.25">
      <c r="A10" s="1" t="s">
        <v>29</v>
      </c>
      <c r="B10">
        <f>SUMIF(Sheet1!$B$2:$B$44,Sheet2!A10,Sheet1!$C$2:$C$44)</f>
        <v>0.70182909999999998</v>
      </c>
      <c r="C10">
        <v>0.04</v>
      </c>
      <c r="D10">
        <v>8.27</v>
      </c>
      <c r="E10">
        <v>0.46400000000000002</v>
      </c>
      <c r="F10">
        <v>0.31</v>
      </c>
      <c r="G10">
        <v>0.187</v>
      </c>
      <c r="H10">
        <f>$B$10*C10</f>
        <v>2.8073164000000001E-2</v>
      </c>
      <c r="I10">
        <f t="shared" ref="I10:L10" si="9">$B$10*D10</f>
        <v>5.8041266569999994</v>
      </c>
      <c r="J10">
        <f t="shared" si="9"/>
        <v>0.32564870239999999</v>
      </c>
      <c r="K10">
        <f t="shared" si="9"/>
        <v>0.217567021</v>
      </c>
      <c r="L10">
        <f t="shared" si="9"/>
        <v>0.13124204170000001</v>
      </c>
    </row>
    <row r="11" spans="1:17" x14ac:dyDescent="0.25">
      <c r="A11" s="1" t="s">
        <v>34</v>
      </c>
      <c r="B11">
        <f>SUMIF(Sheet1!$B$2:$B$44,Sheet2!A11,Sheet1!$C$2:$C$44)</f>
        <v>6.5898497999999996</v>
      </c>
      <c r="C11">
        <v>0.04</v>
      </c>
      <c r="D11">
        <v>8.27</v>
      </c>
      <c r="E11">
        <v>0.46400000000000002</v>
      </c>
      <c r="F11">
        <v>0.31</v>
      </c>
      <c r="G11">
        <v>0.187</v>
      </c>
      <c r="H11">
        <f>$B$11*C11</f>
        <v>0.263593992</v>
      </c>
      <c r="I11">
        <f t="shared" ref="I11:L11" si="10">$B$11*D11</f>
        <v>54.498057845999995</v>
      </c>
      <c r="J11">
        <f t="shared" si="10"/>
        <v>3.0576903072000001</v>
      </c>
      <c r="K11">
        <f t="shared" si="10"/>
        <v>2.0428534379999999</v>
      </c>
      <c r="L11">
        <f t="shared" si="10"/>
        <v>1.2323019125999999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4" workbookViewId="0">
      <selection activeCell="A4" sqref="A4:A31"/>
    </sheetView>
  </sheetViews>
  <sheetFormatPr defaultRowHeight="15" x14ac:dyDescent="0.25"/>
  <cols>
    <col min="1" max="1" width="12.42578125" bestFit="1" customWidth="1"/>
    <col min="2" max="2" width="9.28515625" bestFit="1" customWidth="1"/>
    <col min="3" max="4" width="9.28515625" customWidth="1"/>
    <col min="5" max="5" width="10.140625" bestFit="1" customWidth="1"/>
    <col min="6" max="6" width="9.42578125" bestFit="1" customWidth="1"/>
    <col min="7" max="7" width="9.28515625" bestFit="1" customWidth="1"/>
  </cols>
  <sheetData>
    <row r="1" spans="1:8" x14ac:dyDescent="0.25">
      <c r="A1" t="s">
        <v>50</v>
      </c>
    </row>
    <row r="2" spans="1:8" x14ac:dyDescent="0.25">
      <c r="A2" t="s">
        <v>51</v>
      </c>
      <c r="B2" t="s">
        <v>52</v>
      </c>
      <c r="E2" t="s">
        <v>53</v>
      </c>
      <c r="F2" t="s">
        <v>54</v>
      </c>
      <c r="G2" t="s">
        <v>55</v>
      </c>
      <c r="H2" t="s">
        <v>56</v>
      </c>
    </row>
    <row r="3" spans="1:8" x14ac:dyDescent="0.25">
      <c r="A3" t="s">
        <v>57</v>
      </c>
      <c r="B3" t="s">
        <v>58</v>
      </c>
      <c r="E3" t="s">
        <v>58</v>
      </c>
      <c r="F3" t="s">
        <v>58</v>
      </c>
      <c r="G3" t="s">
        <v>58</v>
      </c>
      <c r="H3" t="s">
        <v>58</v>
      </c>
    </row>
    <row r="4" spans="1:8" x14ac:dyDescent="0.25">
      <c r="A4" t="s">
        <v>59</v>
      </c>
      <c r="B4">
        <v>72</v>
      </c>
      <c r="C4" s="9">
        <f>5*3.281+B4</f>
        <v>88.405000000000001</v>
      </c>
      <c r="D4" s="9">
        <f>C4-5</f>
        <v>83.405000000000001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60</v>
      </c>
      <c r="B5">
        <v>10</v>
      </c>
      <c r="C5" s="9">
        <f t="shared" ref="C5:C31" si="0">5*3.281+B5</f>
        <v>26.405000000000001</v>
      </c>
      <c r="D5" s="9">
        <f t="shared" ref="D5:D31" si="1">C5-5</f>
        <v>21.405000000000001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61</v>
      </c>
      <c r="B6">
        <v>13</v>
      </c>
      <c r="C6" s="9">
        <f t="shared" si="0"/>
        <v>29.405000000000001</v>
      </c>
      <c r="D6" s="9">
        <f t="shared" si="1"/>
        <v>24.405000000000001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62</v>
      </c>
      <c r="B7">
        <v>13</v>
      </c>
      <c r="C7" s="9">
        <f t="shared" si="0"/>
        <v>29.405000000000001</v>
      </c>
      <c r="D7" s="9">
        <f t="shared" si="1"/>
        <v>24.405000000000001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63</v>
      </c>
      <c r="B8">
        <v>16</v>
      </c>
      <c r="C8" s="9">
        <f t="shared" si="0"/>
        <v>32.405000000000001</v>
      </c>
      <c r="D8" s="9">
        <f t="shared" si="1"/>
        <v>27.405000000000001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64</v>
      </c>
      <c r="B9">
        <v>13</v>
      </c>
      <c r="C9" s="9">
        <f t="shared" si="0"/>
        <v>29.405000000000001</v>
      </c>
      <c r="D9" s="9">
        <f t="shared" si="1"/>
        <v>24.405000000000001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65</v>
      </c>
      <c r="B10">
        <v>13</v>
      </c>
      <c r="C10" s="9">
        <f t="shared" si="0"/>
        <v>29.405000000000001</v>
      </c>
      <c r="D10" s="9">
        <f t="shared" si="1"/>
        <v>24.405000000000001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66</v>
      </c>
      <c r="B11">
        <v>33</v>
      </c>
      <c r="C11" s="9">
        <f t="shared" si="0"/>
        <v>49.405000000000001</v>
      </c>
      <c r="D11" s="9">
        <f t="shared" si="1"/>
        <v>44.405000000000001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67</v>
      </c>
      <c r="B12">
        <v>52</v>
      </c>
      <c r="C12" s="9">
        <f t="shared" si="0"/>
        <v>68.405000000000001</v>
      </c>
      <c r="D12" s="9">
        <f t="shared" si="1"/>
        <v>63.405000000000001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68</v>
      </c>
      <c r="B13">
        <v>13</v>
      </c>
      <c r="C13" s="9">
        <f t="shared" si="0"/>
        <v>29.405000000000001</v>
      </c>
      <c r="D13" s="9">
        <f t="shared" si="1"/>
        <v>24.405000000000001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69</v>
      </c>
      <c r="B14">
        <v>115</v>
      </c>
      <c r="C14" s="9">
        <f t="shared" si="0"/>
        <v>131.405</v>
      </c>
      <c r="D14" s="9">
        <f t="shared" si="1"/>
        <v>126.405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70</v>
      </c>
      <c r="B15">
        <v>115</v>
      </c>
      <c r="C15" s="9">
        <f t="shared" si="0"/>
        <v>131.405</v>
      </c>
      <c r="D15" s="9">
        <f t="shared" si="1"/>
        <v>126.405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71</v>
      </c>
      <c r="B16">
        <v>33</v>
      </c>
      <c r="C16" s="9">
        <f t="shared" si="0"/>
        <v>49.405000000000001</v>
      </c>
      <c r="D16" s="9">
        <f t="shared" si="1"/>
        <v>44.405000000000001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72</v>
      </c>
      <c r="B17">
        <v>56</v>
      </c>
      <c r="C17" s="9">
        <f t="shared" si="0"/>
        <v>72.405000000000001</v>
      </c>
      <c r="D17" s="9">
        <f t="shared" si="1"/>
        <v>67.405000000000001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73</v>
      </c>
      <c r="B18">
        <v>148</v>
      </c>
      <c r="C18" s="9">
        <f t="shared" si="0"/>
        <v>164.405</v>
      </c>
      <c r="D18" s="9">
        <f t="shared" si="1"/>
        <v>159.405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74</v>
      </c>
      <c r="B19">
        <v>30</v>
      </c>
      <c r="C19" s="9">
        <f t="shared" si="0"/>
        <v>46.405000000000001</v>
      </c>
      <c r="D19" s="9">
        <f t="shared" si="1"/>
        <v>41.405000000000001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75</v>
      </c>
      <c r="B20">
        <v>10</v>
      </c>
      <c r="C20" s="9">
        <f t="shared" si="0"/>
        <v>26.405000000000001</v>
      </c>
      <c r="D20" s="9">
        <f t="shared" si="1"/>
        <v>21.405000000000001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76</v>
      </c>
      <c r="B21">
        <v>197</v>
      </c>
      <c r="C21" s="9">
        <f t="shared" si="0"/>
        <v>213.405</v>
      </c>
      <c r="D21" s="9">
        <f t="shared" si="1"/>
        <v>208.405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77</v>
      </c>
      <c r="B22">
        <v>180</v>
      </c>
      <c r="C22" s="9">
        <f t="shared" si="0"/>
        <v>196.405</v>
      </c>
      <c r="D22" s="9">
        <f t="shared" si="1"/>
        <v>191.405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78</v>
      </c>
      <c r="B23">
        <v>13</v>
      </c>
      <c r="C23" s="9">
        <f t="shared" si="0"/>
        <v>29.405000000000001</v>
      </c>
      <c r="D23" s="9">
        <f t="shared" si="1"/>
        <v>24.405000000000001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79</v>
      </c>
      <c r="B24">
        <v>13</v>
      </c>
      <c r="C24" s="9">
        <f t="shared" si="0"/>
        <v>29.405000000000001</v>
      </c>
      <c r="D24" s="9">
        <f t="shared" si="1"/>
        <v>24.405000000000001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80</v>
      </c>
      <c r="B25">
        <v>98</v>
      </c>
      <c r="C25" s="9">
        <f t="shared" si="0"/>
        <v>114.405</v>
      </c>
      <c r="D25" s="9">
        <f t="shared" si="1"/>
        <v>109.405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81</v>
      </c>
      <c r="B26">
        <v>36</v>
      </c>
      <c r="C26" s="9">
        <f t="shared" si="0"/>
        <v>52.405000000000001</v>
      </c>
      <c r="D26" s="9">
        <f t="shared" si="1"/>
        <v>47.405000000000001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82</v>
      </c>
      <c r="B27">
        <v>20</v>
      </c>
      <c r="C27" s="9">
        <f t="shared" si="0"/>
        <v>36.405000000000001</v>
      </c>
      <c r="D27" s="9">
        <f t="shared" si="1"/>
        <v>31.405000000000001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83</v>
      </c>
      <c r="B28">
        <v>20</v>
      </c>
      <c r="C28" s="9">
        <f t="shared" si="0"/>
        <v>36.405000000000001</v>
      </c>
      <c r="D28" s="9">
        <f t="shared" si="1"/>
        <v>31.405000000000001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84</v>
      </c>
      <c r="B29">
        <v>20</v>
      </c>
      <c r="C29" s="9">
        <f t="shared" si="0"/>
        <v>36.405000000000001</v>
      </c>
      <c r="D29" s="9">
        <f t="shared" si="1"/>
        <v>31.405000000000001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85</v>
      </c>
      <c r="B30">
        <v>10</v>
      </c>
      <c r="C30" s="9">
        <f t="shared" si="0"/>
        <v>26.405000000000001</v>
      </c>
      <c r="D30" s="9">
        <f t="shared" si="1"/>
        <v>21.405000000000001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86</v>
      </c>
      <c r="B31">
        <v>180</v>
      </c>
      <c r="C31" s="9">
        <f t="shared" si="0"/>
        <v>196.405</v>
      </c>
      <c r="D31" s="9">
        <f t="shared" si="1"/>
        <v>191.405</v>
      </c>
      <c r="E31">
        <v>0</v>
      </c>
      <c r="F31">
        <v>0</v>
      </c>
      <c r="G31">
        <v>0</v>
      </c>
      <c r="H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" sqref="G1:G24"/>
    </sheetView>
  </sheetViews>
  <sheetFormatPr defaultRowHeight="15" x14ac:dyDescent="0.25"/>
  <sheetData>
    <row r="1" spans="1:7" x14ac:dyDescent="0.25">
      <c r="A1" t="s">
        <v>31</v>
      </c>
      <c r="B1">
        <v>40</v>
      </c>
      <c r="C1" s="9">
        <f>B1*3.28084</f>
        <v>131.2336</v>
      </c>
      <c r="D1" s="9">
        <f>C1-4</f>
        <v>127.2336</v>
      </c>
      <c r="F1">
        <v>7.2</v>
      </c>
      <c r="G1" s="9">
        <v>15</v>
      </c>
    </row>
    <row r="2" spans="1:7" x14ac:dyDescent="0.25">
      <c r="A2" t="s">
        <v>20</v>
      </c>
      <c r="B2">
        <v>40</v>
      </c>
      <c r="C2" s="9">
        <f t="shared" ref="C2:C24" si="0">B2*3.28084</f>
        <v>131.2336</v>
      </c>
      <c r="D2" s="9">
        <f t="shared" ref="D2:D24" si="1">C2-4</f>
        <v>127.2336</v>
      </c>
      <c r="F2">
        <v>12.15</v>
      </c>
      <c r="G2" s="9">
        <f t="shared" ref="G2:G24" si="2">F2*0.5+F2</f>
        <v>18.225000000000001</v>
      </c>
    </row>
    <row r="3" spans="1:7" x14ac:dyDescent="0.25">
      <c r="A3" t="s">
        <v>25</v>
      </c>
      <c r="B3">
        <v>40</v>
      </c>
      <c r="C3" s="9">
        <f t="shared" si="0"/>
        <v>131.2336</v>
      </c>
      <c r="D3" s="9">
        <f t="shared" si="1"/>
        <v>127.2336</v>
      </c>
      <c r="F3">
        <v>17.100000000000001</v>
      </c>
      <c r="G3" s="9">
        <f t="shared" si="2"/>
        <v>25.650000000000002</v>
      </c>
    </row>
    <row r="4" spans="1:7" x14ac:dyDescent="0.25">
      <c r="A4" t="s">
        <v>35</v>
      </c>
      <c r="B4">
        <v>40</v>
      </c>
      <c r="C4" s="9">
        <f t="shared" si="0"/>
        <v>131.2336</v>
      </c>
      <c r="D4" s="9">
        <f t="shared" si="1"/>
        <v>127.2336</v>
      </c>
      <c r="F4">
        <v>17.100000000000001</v>
      </c>
      <c r="G4" s="9">
        <f t="shared" si="2"/>
        <v>25.650000000000002</v>
      </c>
    </row>
    <row r="5" spans="1:7" x14ac:dyDescent="0.25">
      <c r="A5" t="s">
        <v>27</v>
      </c>
      <c r="B5">
        <v>40</v>
      </c>
      <c r="C5" s="9">
        <f t="shared" si="0"/>
        <v>131.2336</v>
      </c>
      <c r="D5" s="9">
        <f t="shared" si="1"/>
        <v>127.2336</v>
      </c>
      <c r="F5">
        <v>24.2</v>
      </c>
      <c r="G5" s="9">
        <f t="shared" si="2"/>
        <v>36.299999999999997</v>
      </c>
    </row>
    <row r="6" spans="1:7" x14ac:dyDescent="0.25">
      <c r="A6" t="s">
        <v>33</v>
      </c>
      <c r="B6">
        <v>40</v>
      </c>
      <c r="C6" s="9">
        <f t="shared" si="0"/>
        <v>131.2336</v>
      </c>
      <c r="D6" s="9">
        <f t="shared" si="1"/>
        <v>127.2336</v>
      </c>
      <c r="F6">
        <v>24.2</v>
      </c>
      <c r="G6" s="9">
        <f t="shared" si="2"/>
        <v>36.299999999999997</v>
      </c>
    </row>
    <row r="7" spans="1:7" x14ac:dyDescent="0.25">
      <c r="A7" t="s">
        <v>87</v>
      </c>
      <c r="B7">
        <v>40</v>
      </c>
      <c r="C7" s="9">
        <f t="shared" si="0"/>
        <v>131.2336</v>
      </c>
      <c r="D7" s="9">
        <f t="shared" si="1"/>
        <v>127.2336</v>
      </c>
      <c r="F7">
        <v>24.2</v>
      </c>
      <c r="G7" s="9">
        <f t="shared" si="2"/>
        <v>36.299999999999997</v>
      </c>
    </row>
    <row r="8" spans="1:7" x14ac:dyDescent="0.25">
      <c r="A8" t="s">
        <v>88</v>
      </c>
      <c r="B8">
        <v>40</v>
      </c>
      <c r="C8" s="9">
        <f t="shared" si="0"/>
        <v>131.2336</v>
      </c>
      <c r="D8" s="9">
        <f t="shared" si="1"/>
        <v>127.2336</v>
      </c>
      <c r="F8">
        <v>24.2</v>
      </c>
      <c r="G8" s="9">
        <f t="shared" si="2"/>
        <v>36.299999999999997</v>
      </c>
    </row>
    <row r="9" spans="1:7" x14ac:dyDescent="0.25">
      <c r="A9" t="s">
        <v>89</v>
      </c>
      <c r="B9">
        <v>40</v>
      </c>
      <c r="C9" s="9">
        <f t="shared" si="0"/>
        <v>131.2336</v>
      </c>
      <c r="D9" s="9">
        <f t="shared" si="1"/>
        <v>127.2336</v>
      </c>
      <c r="F9">
        <v>24.2</v>
      </c>
      <c r="G9" s="9">
        <f t="shared" si="2"/>
        <v>36.299999999999997</v>
      </c>
    </row>
    <row r="10" spans="1:7" x14ac:dyDescent="0.25">
      <c r="A10" t="s">
        <v>90</v>
      </c>
      <c r="B10">
        <v>40</v>
      </c>
      <c r="C10" s="9">
        <f t="shared" si="0"/>
        <v>131.2336</v>
      </c>
      <c r="D10" s="9">
        <f t="shared" si="1"/>
        <v>127.2336</v>
      </c>
      <c r="F10">
        <v>24.2</v>
      </c>
      <c r="G10" s="9">
        <f t="shared" si="2"/>
        <v>36.299999999999997</v>
      </c>
    </row>
    <row r="11" spans="1:7" x14ac:dyDescent="0.25">
      <c r="A11" t="s">
        <v>91</v>
      </c>
      <c r="B11">
        <v>40</v>
      </c>
      <c r="C11" s="9">
        <f t="shared" si="0"/>
        <v>131.2336</v>
      </c>
      <c r="D11" s="9">
        <f t="shared" si="1"/>
        <v>127.2336</v>
      </c>
      <c r="F11">
        <v>24.2</v>
      </c>
      <c r="G11" s="9">
        <f t="shared" si="2"/>
        <v>36.299999999999997</v>
      </c>
    </row>
    <row r="12" spans="1:7" x14ac:dyDescent="0.25">
      <c r="A12" t="s">
        <v>92</v>
      </c>
      <c r="B12">
        <v>40</v>
      </c>
      <c r="C12" s="9">
        <f t="shared" si="0"/>
        <v>131.2336</v>
      </c>
      <c r="D12" s="9">
        <f t="shared" si="1"/>
        <v>127.2336</v>
      </c>
      <c r="F12">
        <v>32.700000000000003</v>
      </c>
      <c r="G12" s="9">
        <f t="shared" si="2"/>
        <v>49.050000000000004</v>
      </c>
    </row>
    <row r="13" spans="1:7" x14ac:dyDescent="0.25">
      <c r="A13" t="s">
        <v>93</v>
      </c>
      <c r="B13">
        <v>40</v>
      </c>
      <c r="C13" s="9">
        <f t="shared" si="0"/>
        <v>131.2336</v>
      </c>
      <c r="D13" s="9">
        <f t="shared" si="1"/>
        <v>127.2336</v>
      </c>
      <c r="F13">
        <v>32.700000000000003</v>
      </c>
      <c r="G13" s="9">
        <f t="shared" si="2"/>
        <v>49.050000000000004</v>
      </c>
    </row>
    <row r="14" spans="1:7" x14ac:dyDescent="0.25">
      <c r="A14" t="s">
        <v>94</v>
      </c>
      <c r="B14">
        <v>5</v>
      </c>
      <c r="C14" s="9">
        <f t="shared" si="0"/>
        <v>16.404199999999999</v>
      </c>
      <c r="D14" s="9">
        <f t="shared" si="1"/>
        <v>12.404199999999999</v>
      </c>
      <c r="F14">
        <v>32.700000000000003</v>
      </c>
      <c r="G14" s="9">
        <f t="shared" si="2"/>
        <v>49.050000000000004</v>
      </c>
    </row>
    <row r="15" spans="1:7" x14ac:dyDescent="0.25">
      <c r="A15" t="s">
        <v>95</v>
      </c>
      <c r="B15">
        <v>2.5</v>
      </c>
      <c r="C15" s="9">
        <f t="shared" si="0"/>
        <v>8.2020999999999997</v>
      </c>
      <c r="D15" s="9">
        <f t="shared" si="1"/>
        <v>4.2020999999999997</v>
      </c>
      <c r="F15">
        <v>43.9</v>
      </c>
      <c r="G15" s="9">
        <f t="shared" si="2"/>
        <v>65.849999999999994</v>
      </c>
    </row>
    <row r="16" spans="1:7" x14ac:dyDescent="0.25">
      <c r="A16" t="s">
        <v>96</v>
      </c>
      <c r="B16">
        <v>2.5</v>
      </c>
      <c r="C16" s="9">
        <f t="shared" si="0"/>
        <v>8.2020999999999997</v>
      </c>
      <c r="D16" s="9">
        <f t="shared" si="1"/>
        <v>4.2020999999999997</v>
      </c>
      <c r="F16">
        <v>43.9</v>
      </c>
      <c r="G16" s="9">
        <f t="shared" si="2"/>
        <v>65.849999999999994</v>
      </c>
    </row>
    <row r="17" spans="1:7" x14ac:dyDescent="0.25">
      <c r="A17" t="s">
        <v>97</v>
      </c>
      <c r="B17">
        <v>2.5</v>
      </c>
      <c r="C17" s="9">
        <f t="shared" si="0"/>
        <v>8.2020999999999997</v>
      </c>
      <c r="D17" s="9">
        <f t="shared" si="1"/>
        <v>4.2020999999999997</v>
      </c>
      <c r="F17">
        <v>43.9</v>
      </c>
      <c r="G17" s="9">
        <f t="shared" si="2"/>
        <v>65.849999999999994</v>
      </c>
    </row>
    <row r="18" spans="1:7" x14ac:dyDescent="0.25">
      <c r="A18" t="s">
        <v>98</v>
      </c>
      <c r="B18">
        <v>2.5</v>
      </c>
      <c r="C18" s="9">
        <f t="shared" si="0"/>
        <v>8.2020999999999997</v>
      </c>
      <c r="D18" s="9">
        <f t="shared" si="1"/>
        <v>4.2020999999999997</v>
      </c>
      <c r="F18">
        <v>43.9</v>
      </c>
      <c r="G18" s="9">
        <f t="shared" si="2"/>
        <v>65.849999999999994</v>
      </c>
    </row>
    <row r="19" spans="1:7" x14ac:dyDescent="0.25">
      <c r="A19" t="s">
        <v>99</v>
      </c>
      <c r="B19">
        <v>2.5</v>
      </c>
      <c r="C19" s="9">
        <f t="shared" si="0"/>
        <v>8.2020999999999997</v>
      </c>
      <c r="D19" s="9">
        <f t="shared" si="1"/>
        <v>4.2020999999999997</v>
      </c>
      <c r="F19">
        <v>43.9</v>
      </c>
      <c r="G19" s="9">
        <f t="shared" si="2"/>
        <v>65.849999999999994</v>
      </c>
    </row>
    <row r="20" spans="1:7" x14ac:dyDescent="0.25">
      <c r="A20" t="s">
        <v>100</v>
      </c>
      <c r="B20">
        <v>2.5</v>
      </c>
      <c r="C20" s="9">
        <f t="shared" si="0"/>
        <v>8.2020999999999997</v>
      </c>
      <c r="D20" s="9">
        <f t="shared" si="1"/>
        <v>4.2020999999999997</v>
      </c>
      <c r="F20">
        <v>56.4</v>
      </c>
      <c r="G20" s="9">
        <f t="shared" si="2"/>
        <v>84.6</v>
      </c>
    </row>
    <row r="21" spans="1:7" x14ac:dyDescent="0.25">
      <c r="A21" t="s">
        <v>101</v>
      </c>
      <c r="B21">
        <v>2.5</v>
      </c>
      <c r="C21" s="9">
        <f t="shared" si="0"/>
        <v>8.2020999999999997</v>
      </c>
      <c r="D21" s="9">
        <f t="shared" si="1"/>
        <v>4.2020999999999997</v>
      </c>
      <c r="F21">
        <v>56.4</v>
      </c>
      <c r="G21" s="9">
        <f t="shared" si="2"/>
        <v>84.6</v>
      </c>
    </row>
    <row r="22" spans="1:7" x14ac:dyDescent="0.25">
      <c r="A22" t="s">
        <v>102</v>
      </c>
      <c r="B22">
        <v>3.5</v>
      </c>
      <c r="C22" s="9">
        <f t="shared" si="0"/>
        <v>11.482939999999999</v>
      </c>
      <c r="D22" s="9">
        <f t="shared" si="1"/>
        <v>7.4829399999999993</v>
      </c>
      <c r="F22">
        <v>45</v>
      </c>
      <c r="G22" s="9">
        <f t="shared" si="2"/>
        <v>67.5</v>
      </c>
    </row>
    <row r="23" spans="1:7" x14ac:dyDescent="0.25">
      <c r="A23" t="s">
        <v>103</v>
      </c>
      <c r="B23">
        <v>3.5</v>
      </c>
      <c r="C23" s="9">
        <f t="shared" si="0"/>
        <v>11.482939999999999</v>
      </c>
      <c r="D23" s="9">
        <f t="shared" si="1"/>
        <v>7.4829399999999993</v>
      </c>
      <c r="F23">
        <v>45</v>
      </c>
      <c r="G23" s="9">
        <f t="shared" si="2"/>
        <v>67.5</v>
      </c>
    </row>
    <row r="24" spans="1:7" x14ac:dyDescent="0.25">
      <c r="A24" t="s">
        <v>104</v>
      </c>
      <c r="B24">
        <v>6</v>
      </c>
      <c r="C24" s="9">
        <f t="shared" si="0"/>
        <v>19.685040000000001</v>
      </c>
      <c r="D24" s="9">
        <f t="shared" si="1"/>
        <v>15.685040000000001</v>
      </c>
      <c r="F24">
        <v>56.4</v>
      </c>
      <c r="G24" s="9">
        <f t="shared" si="2"/>
        <v>84.6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gab_soils_dev2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Campagna,Michael</cp:lastModifiedBy>
  <dcterms:created xsi:type="dcterms:W3CDTF">2019-01-14T02:02:25Z</dcterms:created>
  <dcterms:modified xsi:type="dcterms:W3CDTF">2019-03-05T01:32:08Z</dcterms:modified>
</cp:coreProperties>
</file>