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WTM\"/>
    </mc:Choice>
  </mc:AlternateContent>
  <xr:revisionPtr revIDLastSave="0" documentId="13_ncr:1_{1DC29264-A28E-4F9B-A7DB-67FD12BA97CA}" xr6:coauthVersionLast="47" xr6:coauthVersionMax="47" xr10:uidLastSave="{00000000-0000-0000-0000-000000000000}"/>
  <bookViews>
    <workbookView xWindow="28680" yWindow="-120" windowWidth="29040" windowHeight="15840" xr2:uid="{FE2525ED-BCEF-475D-ACEF-28FCBCDC7B01}"/>
  </bookViews>
  <sheets>
    <sheet name="coe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E2" i="1"/>
  <c r="C4" i="1"/>
  <c r="E4" i="1" s="1"/>
  <c r="H4" i="1"/>
  <c r="C3" i="1"/>
  <c r="E3" i="1" s="1"/>
  <c r="H3" i="1"/>
  <c r="H2" i="1"/>
</calcChain>
</file>

<file path=xl/sharedStrings.xml><?xml version="1.0" encoding="utf-8"?>
<sst xmlns="http://schemas.openxmlformats.org/spreadsheetml/2006/main" count="28" uniqueCount="25">
  <si>
    <t>bmp</t>
  </si>
  <si>
    <t>forest buffer</t>
  </si>
  <si>
    <t>runoff reduction</t>
  </si>
  <si>
    <t>removal rate</t>
  </si>
  <si>
    <t>total removal rate</t>
  </si>
  <si>
    <t>discount rate</t>
  </si>
  <si>
    <t>design discount</t>
  </si>
  <si>
    <t>maintenance discount</t>
  </si>
  <si>
    <t>rr</t>
  </si>
  <si>
    <t>st</t>
  </si>
  <si>
    <t>septic den and pump</t>
  </si>
  <si>
    <t>septic conn</t>
  </si>
  <si>
    <t>imp elim</t>
  </si>
  <si>
    <t>sliplines</t>
  </si>
  <si>
    <t>imperv runoff coeff</t>
  </si>
  <si>
    <t>perv runoff coef</t>
  </si>
  <si>
    <t>unreduced_runoff</t>
  </si>
  <si>
    <t>base failure rate %</t>
  </si>
  <si>
    <t>retired system failure rate %</t>
  </si>
  <si>
    <t>normal delivery ratio</t>
  </si>
  <si>
    <t>normal bacteria decay</t>
  </si>
  <si>
    <t>bacteria log reduction coef</t>
  </si>
  <si>
    <t>vol_per_overflow</t>
  </si>
  <si>
    <t>bn_bac_constant</t>
  </si>
  <si>
    <t>overflow_per_mi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</si>
</sst>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7" xfId="0" applyFill="1" applyBorder="1"/>
    <xf numFmtId="0" fontId="0" fillId="2" borderId="5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E696-B274-425F-BD4F-1472D9CFCFA7}">
  <dimension ref="A1:J21"/>
  <sheetViews>
    <sheetView tabSelected="1" workbookViewId="0">
      <selection activeCell="G17" sqref="G17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26.7109375" bestFit="1" customWidth="1"/>
    <col min="4" max="4" width="19.85546875" bestFit="1" customWidth="1"/>
    <col min="5" max="5" width="20.7109375" bestFit="1" customWidth="1"/>
    <col min="6" max="6" width="25" bestFit="1" customWidth="1"/>
    <col min="7" max="7" width="20.85546875" bestFit="1" customWidth="1"/>
    <col min="8" max="8" width="12.5703125" bestFit="1" customWidth="1"/>
    <col min="9" max="9" width="18.5703125" bestFit="1" customWidth="1"/>
    <col min="10" max="10" width="15.42578125" bestFit="1" customWidth="1"/>
  </cols>
  <sheetData>
    <row r="1" spans="1:10" x14ac:dyDescent="0.25">
      <c r="A1" s="2" t="s">
        <v>0</v>
      </c>
      <c r="B1" s="3" t="s">
        <v>2</v>
      </c>
      <c r="C1" s="3" t="s">
        <v>16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5</v>
      </c>
      <c r="I1" s="3" t="s">
        <v>14</v>
      </c>
      <c r="J1" s="4" t="s">
        <v>15</v>
      </c>
    </row>
    <row r="2" spans="1:10" x14ac:dyDescent="0.25">
      <c r="A2" s="5" t="s">
        <v>1</v>
      </c>
      <c r="B2" s="6">
        <v>0.75</v>
      </c>
      <c r="C2" s="6">
        <v>0.25</v>
      </c>
      <c r="D2" s="6">
        <v>0.42</v>
      </c>
      <c r="E2" s="7">
        <f>B2+(C2*D2)</f>
        <v>0.85499999999999998</v>
      </c>
      <c r="F2" s="6">
        <v>0.6</v>
      </c>
      <c r="G2" s="6">
        <v>0.5</v>
      </c>
      <c r="H2" s="6">
        <f>F2*G2</f>
        <v>0.3</v>
      </c>
      <c r="I2" s="15"/>
      <c r="J2" s="14"/>
    </row>
    <row r="3" spans="1:10" x14ac:dyDescent="0.25">
      <c r="A3" s="5" t="s">
        <v>8</v>
      </c>
      <c r="B3" s="6">
        <v>0.36</v>
      </c>
      <c r="C3" s="6">
        <f>1-B3</f>
        <v>0.64</v>
      </c>
      <c r="D3" s="6">
        <v>0.32</v>
      </c>
      <c r="E3" s="7">
        <f>B3+(C3*D3)</f>
        <v>0.56479999999999997</v>
      </c>
      <c r="F3" s="6">
        <v>1</v>
      </c>
      <c r="G3" s="6">
        <v>0.9</v>
      </c>
      <c r="H3" s="6">
        <f>F3*G3</f>
        <v>0.9</v>
      </c>
      <c r="I3" s="6">
        <v>0.95</v>
      </c>
      <c r="J3" s="8">
        <v>0.20200000000000001</v>
      </c>
    </row>
    <row r="4" spans="1:10" x14ac:dyDescent="0.25">
      <c r="A4" s="9" t="s">
        <v>9</v>
      </c>
      <c r="B4" s="10">
        <v>0.15</v>
      </c>
      <c r="C4" s="10">
        <f>1-B4</f>
        <v>0.85</v>
      </c>
      <c r="D4" s="10">
        <v>0.41</v>
      </c>
      <c r="E4" s="11">
        <f>B4+(C4*D4)</f>
        <v>0.49849999999999994</v>
      </c>
      <c r="F4" s="10">
        <v>1</v>
      </c>
      <c r="G4" s="10">
        <v>0.9</v>
      </c>
      <c r="H4" s="10">
        <f>F4*G4</f>
        <v>0.9</v>
      </c>
      <c r="I4" s="10">
        <v>0.95</v>
      </c>
      <c r="J4" s="12">
        <v>0.20200000000000001</v>
      </c>
    </row>
    <row r="5" spans="1:10" x14ac:dyDescent="0.25">
      <c r="E5" s="1"/>
    </row>
    <row r="6" spans="1:10" x14ac:dyDescent="0.25">
      <c r="A6" s="2" t="s">
        <v>0</v>
      </c>
      <c r="B6" s="3" t="s">
        <v>17</v>
      </c>
      <c r="C6" s="3" t="s">
        <v>18</v>
      </c>
      <c r="D6" s="3" t="s">
        <v>19</v>
      </c>
      <c r="E6" s="3" t="s">
        <v>20</v>
      </c>
      <c r="F6" s="4" t="s">
        <v>21</v>
      </c>
    </row>
    <row r="7" spans="1:10" x14ac:dyDescent="0.25">
      <c r="A7" s="5" t="s">
        <v>10</v>
      </c>
      <c r="B7" s="6">
        <v>0.2</v>
      </c>
      <c r="C7" s="6">
        <v>0.5</v>
      </c>
      <c r="D7" s="6">
        <v>0.5</v>
      </c>
      <c r="E7" s="6">
        <v>2E-3</v>
      </c>
      <c r="F7" s="14"/>
    </row>
    <row r="8" spans="1:10" x14ac:dyDescent="0.25">
      <c r="A8" s="9" t="s">
        <v>11</v>
      </c>
      <c r="B8" s="10">
        <v>0.2</v>
      </c>
      <c r="C8" s="13"/>
      <c r="D8" s="10">
        <v>0.5</v>
      </c>
      <c r="E8" s="10">
        <v>2E-3</v>
      </c>
      <c r="F8" s="12">
        <v>1</v>
      </c>
    </row>
    <row r="10" spans="1:10" x14ac:dyDescent="0.25">
      <c r="A10" t="s">
        <v>0</v>
      </c>
    </row>
    <row r="11" spans="1:10" x14ac:dyDescent="0.25">
      <c r="A11" t="s">
        <v>12</v>
      </c>
    </row>
    <row r="14" spans="1:10" x14ac:dyDescent="0.25">
      <c r="A14" s="2" t="s">
        <v>0</v>
      </c>
      <c r="B14" s="3" t="s">
        <v>24</v>
      </c>
      <c r="C14" s="3" t="s">
        <v>22</v>
      </c>
      <c r="D14" s="4" t="s">
        <v>23</v>
      </c>
    </row>
    <row r="15" spans="1:10" x14ac:dyDescent="0.25">
      <c r="A15" s="9" t="s">
        <v>13</v>
      </c>
      <c r="B15" s="10">
        <v>0.14299999999999999</v>
      </c>
      <c r="C15" s="10">
        <v>90000</v>
      </c>
      <c r="D15" s="12">
        <v>3.8000000000000002E-4</v>
      </c>
    </row>
    <row r="19" spans="2:2" x14ac:dyDescent="0.25">
      <c r="B19">
        <f>210.41/5519.83*0.033</f>
        <v>1.2579246099970471E-3</v>
      </c>
    </row>
    <row r="20" spans="2:2" x14ac:dyDescent="0.25">
      <c r="B20">
        <f>(0.00103*18.0596*7772.5)*5519.83</f>
        <v>798053.09255060088</v>
      </c>
    </row>
    <row r="21" spans="2:2" x14ac:dyDescent="0.25">
      <c r="B21">
        <f>(0.00103*12.7215*7772.5)*1797.18</f>
        <v>183032.34949397476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mcamp</dc:creator>
  <cp:lastModifiedBy>mcamp</cp:lastModifiedBy>
  <dcterms:created xsi:type="dcterms:W3CDTF">2021-06-21T00:20:23Z</dcterms:created>
  <dcterms:modified xsi:type="dcterms:W3CDTF">2021-06-21T09:56:09Z</dcterms:modified>
</cp:coreProperties>
</file>