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ini\Downloads\"/>
    </mc:Choice>
  </mc:AlternateContent>
  <xr:revisionPtr revIDLastSave="0" documentId="13_ncr:40009_{E2058AD8-8162-4EEC-945F-F0340E936F05}" xr6:coauthVersionLast="47" xr6:coauthVersionMax="47" xr10:uidLastSave="{00000000-0000-0000-0000-000000000000}"/>
  <bookViews>
    <workbookView xWindow="-108" yWindow="-108" windowWidth="23256" windowHeight="12576"/>
  </bookViews>
  <sheets>
    <sheet name="bt-exportSecurities-20230307085" sheetId="1" r:id="rId1"/>
  </sheets>
  <calcPr calcId="0"/>
</workbook>
</file>

<file path=xl/calcChain.xml><?xml version="1.0" encoding="utf-8"?>
<calcChain xmlns="http://schemas.openxmlformats.org/spreadsheetml/2006/main">
  <c r="H13" i="1" l="1"/>
  <c r="I13" i="1" s="1"/>
  <c r="H23" i="1"/>
  <c r="I23" i="1" s="1"/>
  <c r="H5" i="1"/>
  <c r="I5" i="1" s="1"/>
  <c r="H24" i="1"/>
  <c r="I24" i="1" s="1"/>
  <c r="H26" i="1"/>
  <c r="I26" i="1" s="1"/>
  <c r="H25" i="1"/>
  <c r="I25" i="1" s="1"/>
  <c r="H28" i="1"/>
  <c r="I28" i="1" s="1"/>
  <c r="H12" i="1"/>
  <c r="I12" i="1" s="1"/>
  <c r="H16" i="1"/>
  <c r="I16" i="1" s="1"/>
  <c r="H18" i="1"/>
  <c r="I18" i="1" s="1"/>
  <c r="H9" i="1"/>
  <c r="I9" i="1" s="1"/>
  <c r="H20" i="1"/>
  <c r="I20" i="1" s="1"/>
  <c r="H2" i="1"/>
  <c r="I2" i="1" s="1"/>
  <c r="H10" i="1"/>
  <c r="I10" i="1" s="1"/>
  <c r="H4" i="1"/>
  <c r="I4" i="1" s="1"/>
  <c r="H3" i="1"/>
  <c r="I3" i="1" s="1"/>
  <c r="H7" i="1"/>
  <c r="I7" i="1" s="1"/>
  <c r="H6" i="1"/>
  <c r="I6" i="1" s="1"/>
  <c r="H14" i="1"/>
  <c r="I14" i="1" s="1"/>
  <c r="H8" i="1"/>
  <c r="I8" i="1" s="1"/>
  <c r="H17" i="1"/>
  <c r="I17" i="1" s="1"/>
  <c r="H15" i="1"/>
  <c r="I15" i="1" s="1"/>
  <c r="H19" i="1"/>
  <c r="I19" i="1" s="1"/>
  <c r="H21" i="1"/>
  <c r="I21" i="1" s="1"/>
  <c r="H11" i="1"/>
  <c r="I11" i="1" s="1"/>
  <c r="H22" i="1"/>
  <c r="I22" i="1" s="1"/>
  <c r="H27" i="1"/>
  <c r="I27" i="1" s="1"/>
  <c r="H29" i="1"/>
  <c r="I29" i="1" s="1"/>
</calcChain>
</file>

<file path=xl/sharedStrings.xml><?xml version="1.0" encoding="utf-8"?>
<sst xmlns="http://schemas.openxmlformats.org/spreadsheetml/2006/main" count="141" uniqueCount="89">
  <si>
    <t>CUSIP</t>
  </si>
  <si>
    <t>Issuer</t>
  </si>
  <si>
    <t>Coupon</t>
  </si>
  <si>
    <t>Maturity</t>
  </si>
  <si>
    <t>Call date</t>
  </si>
  <si>
    <t>Offer price</t>
  </si>
  <si>
    <t>Offer yield</t>
  </si>
  <si>
    <t>Offer qty</t>
  </si>
  <si>
    <t>Note</t>
  </si>
  <si>
    <t>DBRS</t>
  </si>
  <si>
    <t>S&amp;P</t>
  </si>
  <si>
    <t>ED3546881</t>
  </si>
  <si>
    <t>INTER-AMERICAN DEVEL BK</t>
  </si>
  <si>
    <t>N.A.</t>
  </si>
  <si>
    <t>AAA</t>
  </si>
  <si>
    <t>891160LV3</t>
  </si>
  <si>
    <t>TORONTO-DOMINION BANK</t>
  </si>
  <si>
    <t>Deposit Note</t>
  </si>
  <si>
    <t>AAH</t>
  </si>
  <si>
    <t>AA-</t>
  </si>
  <si>
    <t>136765BL7</t>
  </si>
  <si>
    <t>CANADIAN WESTERN BANK</t>
  </si>
  <si>
    <t>AL</t>
  </si>
  <si>
    <t>29446NAF7</t>
  </si>
  <si>
    <t>EQUITABLE BANK</t>
  </si>
  <si>
    <t>BBBH</t>
  </si>
  <si>
    <t>68214WAT5</t>
  </si>
  <si>
    <t>OMERS REALTY CORP</t>
  </si>
  <si>
    <t>AAL *-</t>
  </si>
  <si>
    <t>918423AX2</t>
  </si>
  <si>
    <t>VW CREDIT CANADA INC</t>
  </si>
  <si>
    <t>BBB+</t>
  </si>
  <si>
    <t>13638ZDW2</t>
  </si>
  <si>
    <t>CANADIAN NATL RESOURCES</t>
  </si>
  <si>
    <t>BBB-</t>
  </si>
  <si>
    <t>13645RBB9</t>
  </si>
  <si>
    <t>CANADIAN PACIFIC RAILWAY</t>
  </si>
  <si>
    <t>233852AC6</t>
  </si>
  <si>
    <t>DAIMLER TRUCKS FI CANADA</t>
  </si>
  <si>
    <t xml:space="preserve">Not reg. acct. eligible 	</t>
  </si>
  <si>
    <t>05554PAD5</t>
  </si>
  <si>
    <t>BCI QUADREAL REALTY</t>
  </si>
  <si>
    <t>AAL</t>
  </si>
  <si>
    <t>65479EAC8</t>
  </si>
  <si>
    <t>NISSAN CANADA INC</t>
  </si>
  <si>
    <t>BBBL</t>
  </si>
  <si>
    <t>02138ZAY9</t>
  </si>
  <si>
    <t>ALTAGAS LTD</t>
  </si>
  <si>
    <t>BO9663556</t>
  </si>
  <si>
    <t>ATHENE GLOBAL FUNDING</t>
  </si>
  <si>
    <t>Maple fin'l</t>
  </si>
  <si>
    <t>A+</t>
  </si>
  <si>
    <t>29446NAJ9</t>
  </si>
  <si>
    <t>69371JAB0</t>
  </si>
  <si>
    <t>PACCAR FINANCIAL CORP</t>
  </si>
  <si>
    <t>20601GAC9</t>
  </si>
  <si>
    <t>CONCENTRA BANK</t>
  </si>
  <si>
    <t>45823TAG1</t>
  </si>
  <si>
    <t>INTACT FINANCIAL CORP</t>
  </si>
  <si>
    <t>A</t>
  </si>
  <si>
    <t>51925DBY1</t>
  </si>
  <si>
    <t>LAURENTIAN BANK OF CDA</t>
  </si>
  <si>
    <t>BBB</t>
  </si>
  <si>
    <t>29410ZAT2</t>
  </si>
  <si>
    <t>EPCOR UTILITIES</t>
  </si>
  <si>
    <t>A-</t>
  </si>
  <si>
    <t>47788ZAK7</t>
  </si>
  <si>
    <t>JOHN DEERE FINANCIALS IN</t>
  </si>
  <si>
    <t>892329BP7</t>
  </si>
  <si>
    <t>TOYOTA CREDIT CANADA INC</t>
  </si>
  <si>
    <t>459058HA4</t>
  </si>
  <si>
    <t>INTL BK RECON &amp; DEVELOP</t>
  </si>
  <si>
    <t>Supranational</t>
  </si>
  <si>
    <t>29878TDF8</t>
  </si>
  <si>
    <t>EUROPEAN INVESTMENT BANK</t>
  </si>
  <si>
    <t>Supranational - 144A</t>
  </si>
  <si>
    <t>AZ7098173</t>
  </si>
  <si>
    <t xml:space="preserve">Supranational - REGS </t>
  </si>
  <si>
    <t>AAAu</t>
  </si>
  <si>
    <t>45950KCQ1</t>
  </si>
  <si>
    <t>INTL FINANCE CORP</t>
  </si>
  <si>
    <t>12658MAA9</t>
  </si>
  <si>
    <t>CNH INDUSTRIAL CAPITAL</t>
  </si>
  <si>
    <t>458182EA6</t>
  </si>
  <si>
    <t>59162NAK5</t>
  </si>
  <si>
    <t>METRO INC</t>
  </si>
  <si>
    <t>PRICE</t>
  </si>
  <si>
    <t>FV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</si>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</sst>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3" applyNumberFormat="1" applyFont="1"/>
    <xf numFmtId="166" fontId="0" fillId="0" borderId="0" xfId="1" applyNumberFormat="1" applyFont="1"/>
    <xf numFmtId="44" fontId="0" fillId="0" borderId="0" xfId="2" applyFont="1"/>
    <xf numFmtId="0" fontId="0" fillId="0" borderId="0" xfId="2" applyNumberFormat="1" applyFont="1" applyAlignment="1">
      <alignment horizont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29" totalsRowShown="0">
  <autoFilter ref="A1:N29"/>
  <sortState xmlns:xlrd2="http://schemas.microsoft.com/office/spreadsheetml/2017/richdata2" ref="A2:N29">
    <sortCondition descending="1" ref="I1:I29"/>
  </sortState>
  <tableColumns count="14">
    <tableColumn id="1" name="FV"/>
    <tableColumn id="2" name="COMMISSION"/>
    <tableColumn id="3" name="CUSIP"/>
    <tableColumn id="4" name="Issuer"/>
    <tableColumn id="5" name="Coupon" dataDxfId="0" dataCellStyle="Currency"/>
    <tableColumn id="6" name="Maturity" dataDxfId="1"/>
    <tableColumn id="7" name="Call date"/>
    <tableColumn id="8" name="PRICE" dataCellStyle="Currency">
      <calculatedColumnFormula>IF(A2="",N2,N2+(B2/(A2/100)))</calculatedColumnFormula>
    </tableColumn>
    <tableColumn id="9" name="Offer yield" dataDxfId="3" dataCellStyle="Percent">
      <calculatedColumnFormula>YIELD(TODAY(),F2,E2/100,H2,100,2,1)</calculatedColumnFormula>
    </tableColumn>
    <tableColumn id="10" name="Offer qty" dataDxfId="2" dataCellStyle="Comma"/>
    <tableColumn id="11" name="Note"/>
    <tableColumn id="12" name="DBRS"/>
    <tableColumn id="13" name="S&amp;P"/>
    <tableColumn id="14" name="Offer price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H9" sqref="H9"/>
    </sheetView>
  </sheetViews>
  <sheetFormatPr defaultRowHeight="14.4" x14ac:dyDescent="0.3"/>
  <cols>
    <col min="1" max="1" width="5.33203125" bestFit="1" customWidth="1"/>
    <col min="2" max="2" width="15" bestFit="1" customWidth="1"/>
    <col min="3" max="3" width="10.88671875" bestFit="1" customWidth="1"/>
    <col min="4" max="4" width="27" bestFit="1" customWidth="1"/>
    <col min="5" max="5" width="9.88671875" style="5" bestFit="1" customWidth="1"/>
    <col min="6" max="6" width="10.5546875" bestFit="1" customWidth="1"/>
    <col min="7" max="7" width="10.44140625" bestFit="1" customWidth="1"/>
    <col min="8" max="8" width="9.44140625" style="4" bestFit="1" customWidth="1"/>
    <col min="9" max="9" width="12" bestFit="1" customWidth="1"/>
    <col min="10" max="10" width="12.109375" style="3" bestFit="1" customWidth="1"/>
    <col min="11" max="11" width="19.88671875" bestFit="1" customWidth="1"/>
    <col min="12" max="12" width="7.6640625" bestFit="1" customWidth="1"/>
    <col min="13" max="13" width="6.77734375" bestFit="1" customWidth="1"/>
    <col min="14" max="14" width="13.44140625" style="4" bestFit="1" customWidth="1"/>
  </cols>
  <sheetData>
    <row r="1" spans="1:14" x14ac:dyDescent="0.3">
      <c r="A1" t="s">
        <v>87</v>
      </c>
      <c r="B1" t="s">
        <v>88</v>
      </c>
      <c r="C1" t="s">
        <v>0</v>
      </c>
      <c r="D1" t="s">
        <v>1</v>
      </c>
      <c r="E1" s="5" t="s">
        <v>2</v>
      </c>
      <c r="F1" t="s">
        <v>3</v>
      </c>
      <c r="G1" t="s">
        <v>4</v>
      </c>
      <c r="H1" s="4" t="s">
        <v>86</v>
      </c>
      <c r="I1" t="s">
        <v>6</v>
      </c>
      <c r="J1" s="3" t="s">
        <v>7</v>
      </c>
      <c r="K1" t="s">
        <v>8</v>
      </c>
      <c r="L1" t="s">
        <v>9</v>
      </c>
      <c r="M1" t="s">
        <v>10</v>
      </c>
      <c r="N1" s="4" t="s">
        <v>5</v>
      </c>
    </row>
    <row r="2" spans="1:14" x14ac:dyDescent="0.3">
      <c r="C2" t="s">
        <v>55</v>
      </c>
      <c r="D2" t="s">
        <v>56</v>
      </c>
      <c r="E2" s="5">
        <v>1.462</v>
      </c>
      <c r="F2" s="1">
        <v>45429</v>
      </c>
      <c r="H2" s="4">
        <f>IF(A2="",N2,N2+(B2/(A2/100)))</f>
        <v>95.322999999999993</v>
      </c>
      <c r="I2" s="2">
        <f ca="1">YIELD(TODAY(),F2,E2/100,H2,100,2,1)</f>
        <v>5.5553986482330155E-2</v>
      </c>
      <c r="J2" s="3">
        <v>599000</v>
      </c>
      <c r="K2" t="s">
        <v>17</v>
      </c>
      <c r="L2" t="s">
        <v>25</v>
      </c>
      <c r="M2" t="s">
        <v>13</v>
      </c>
      <c r="N2" s="4">
        <v>95.322999999999993</v>
      </c>
    </row>
    <row r="3" spans="1:14" x14ac:dyDescent="0.3">
      <c r="C3" t="s">
        <v>48</v>
      </c>
      <c r="D3" t="s">
        <v>49</v>
      </c>
      <c r="E3" s="5">
        <v>1.25</v>
      </c>
      <c r="F3" s="1">
        <v>45391</v>
      </c>
      <c r="H3" s="4">
        <f>IF(A3="",N3,N3+(B3/(A3/100)))</f>
        <v>95.563999999999993</v>
      </c>
      <c r="I3" s="2">
        <f ca="1">YIELD(TODAY(),F3,E3/100,H3,100,2,1)</f>
        <v>5.4947511463874867E-2</v>
      </c>
      <c r="J3" s="3">
        <v>697000</v>
      </c>
      <c r="K3" t="s">
        <v>50</v>
      </c>
      <c r="L3" t="s">
        <v>13</v>
      </c>
      <c r="M3" t="s">
        <v>51</v>
      </c>
      <c r="N3" s="4">
        <v>95.563999999999993</v>
      </c>
    </row>
    <row r="4" spans="1:14" x14ac:dyDescent="0.3">
      <c r="C4" t="s">
        <v>52</v>
      </c>
      <c r="D4" t="s">
        <v>24</v>
      </c>
      <c r="E4" s="5">
        <v>1.9830000000000001</v>
      </c>
      <c r="F4" s="1">
        <v>45421</v>
      </c>
      <c r="H4" s="4">
        <f>IF(A4="",N4,N4+(B4/(A4/100)))</f>
        <v>96.096999999999994</v>
      </c>
      <c r="I4" s="2">
        <f ca="1">YIELD(TODAY(),F4,E4/100,H4,100,2,1)</f>
        <v>5.4575156926529249E-2</v>
      </c>
      <c r="J4" s="3">
        <v>1000000</v>
      </c>
      <c r="K4" t="s">
        <v>17</v>
      </c>
      <c r="L4" t="s">
        <v>25</v>
      </c>
      <c r="M4" t="s">
        <v>13</v>
      </c>
      <c r="N4" s="4">
        <v>96.096999999999994</v>
      </c>
    </row>
    <row r="5" spans="1:14" x14ac:dyDescent="0.3">
      <c r="C5" t="s">
        <v>81</v>
      </c>
      <c r="D5" t="s">
        <v>82</v>
      </c>
      <c r="E5" s="5">
        <v>1.5</v>
      </c>
      <c r="F5" s="1">
        <v>45566</v>
      </c>
      <c r="H5" s="4">
        <f>IF(A5="",N5,N5+(B5/(A5/100)))</f>
        <v>94.448999999999998</v>
      </c>
      <c r="I5" s="2">
        <f ca="1">YIELD(TODAY(),F5,E5/100,H5,100,2,1)</f>
        <v>5.2310945184953127E-2</v>
      </c>
      <c r="J5" s="3">
        <v>216000</v>
      </c>
      <c r="K5" t="s">
        <v>39</v>
      </c>
      <c r="L5" t="s">
        <v>13</v>
      </c>
      <c r="M5" t="s">
        <v>62</v>
      </c>
      <c r="N5" s="4">
        <v>94.448999999999998</v>
      </c>
    </row>
    <row r="6" spans="1:14" x14ac:dyDescent="0.3">
      <c r="C6" t="s">
        <v>43</v>
      </c>
      <c r="D6" t="s">
        <v>44</v>
      </c>
      <c r="E6" s="5">
        <v>1.6259999999999999</v>
      </c>
      <c r="F6" s="1">
        <v>45369</v>
      </c>
      <c r="H6" s="4">
        <f>IF(A6="",N6,N6+(B6/(A6/100)))</f>
        <v>96.512</v>
      </c>
      <c r="I6" s="2">
        <f ca="1">YIELD(TODAY(),F6,E6/100,H6,100,2,1)</f>
        <v>5.1443926660590021E-2</v>
      </c>
      <c r="J6" s="3">
        <v>964000</v>
      </c>
      <c r="L6" t="s">
        <v>45</v>
      </c>
      <c r="M6" t="s">
        <v>13</v>
      </c>
      <c r="N6" s="4">
        <v>96.512</v>
      </c>
    </row>
    <row r="7" spans="1:14" x14ac:dyDescent="0.3">
      <c r="C7" t="s">
        <v>46</v>
      </c>
      <c r="D7" t="s">
        <v>47</v>
      </c>
      <c r="E7" s="5">
        <v>1.2270000000000001</v>
      </c>
      <c r="F7" s="1">
        <v>45369</v>
      </c>
      <c r="H7" s="4">
        <f>IF(A7="",N7,N7+(B7/(A7/100)))</f>
        <v>96.290999999999997</v>
      </c>
      <c r="I7" s="2">
        <f ca="1">YIELD(TODAY(),F7,E7/100,H7,100,2,1)</f>
        <v>4.9634924538466012E-2</v>
      </c>
      <c r="J7" s="3">
        <v>1000000</v>
      </c>
      <c r="L7" t="s">
        <v>45</v>
      </c>
      <c r="M7" t="s">
        <v>34</v>
      </c>
      <c r="N7" s="4">
        <v>96.290999999999997</v>
      </c>
    </row>
    <row r="8" spans="1:14" x14ac:dyDescent="0.3">
      <c r="C8" t="s">
        <v>37</v>
      </c>
      <c r="D8" t="s">
        <v>38</v>
      </c>
      <c r="E8" s="5">
        <v>1.85</v>
      </c>
      <c r="F8" s="1">
        <v>45275</v>
      </c>
      <c r="H8" s="4">
        <f>IF(A8="",N8,N8+(B8/(A8/100)))</f>
        <v>97.691000000000003</v>
      </c>
      <c r="I8" s="2">
        <f ca="1">YIELD(TODAY(),F8,E8/100,H8,100,2,1)</f>
        <v>4.9203839185751337E-2</v>
      </c>
      <c r="J8" s="3">
        <v>106000</v>
      </c>
      <c r="K8" t="s">
        <v>39</v>
      </c>
      <c r="L8" t="s">
        <v>13</v>
      </c>
      <c r="M8" t="s">
        <v>31</v>
      </c>
      <c r="N8" s="4">
        <v>97.691000000000003</v>
      </c>
    </row>
    <row r="9" spans="1:14" x14ac:dyDescent="0.3">
      <c r="C9" t="s">
        <v>60</v>
      </c>
      <c r="D9" t="s">
        <v>61</v>
      </c>
      <c r="E9" s="5">
        <v>1.1499999999999999</v>
      </c>
      <c r="F9" s="1">
        <v>45446</v>
      </c>
      <c r="H9" s="4">
        <f>IF(A9="",N9,N9+(B9/(A9/100)))</f>
        <v>95.515000000000001</v>
      </c>
      <c r="I9" s="2">
        <f ca="1">YIELD(TODAY(),F9,E9/100,H9,100,2,1)</f>
        <v>4.9159053593481668E-2</v>
      </c>
      <c r="J9" s="3">
        <v>1000000</v>
      </c>
      <c r="K9" t="s">
        <v>17</v>
      </c>
      <c r="L9" t="s">
        <v>22</v>
      </c>
      <c r="M9" t="s">
        <v>62</v>
      </c>
      <c r="N9" s="4">
        <v>95.515000000000001</v>
      </c>
    </row>
    <row r="10" spans="1:14" x14ac:dyDescent="0.3">
      <c r="C10" t="s">
        <v>53</v>
      </c>
      <c r="D10" t="s">
        <v>54</v>
      </c>
      <c r="E10" s="5">
        <v>0.98499999999999999</v>
      </c>
      <c r="F10" s="1">
        <v>45426</v>
      </c>
      <c r="H10" s="4">
        <f>IF(A10="",N10,N10+(B10/(A10/100)))</f>
        <v>95.581999999999994</v>
      </c>
      <c r="I10" s="2">
        <f ca="1">YIELD(TODAY(),F10,E10/100,H10,100,2,1)</f>
        <v>4.8563964349678142E-2</v>
      </c>
      <c r="J10" s="3">
        <v>1000000</v>
      </c>
      <c r="L10" t="s">
        <v>42</v>
      </c>
      <c r="M10" t="s">
        <v>13</v>
      </c>
      <c r="N10" s="4">
        <v>95.581999999999994</v>
      </c>
    </row>
    <row r="11" spans="1:14" x14ac:dyDescent="0.3">
      <c r="C11" t="s">
        <v>23</v>
      </c>
      <c r="D11" t="s">
        <v>24</v>
      </c>
      <c r="E11" s="5">
        <v>1.774</v>
      </c>
      <c r="F11" s="1">
        <v>45190</v>
      </c>
      <c r="H11" s="4">
        <f>IF(A11="",N11,N11+(B11/(A11/100)))</f>
        <v>98.406999999999996</v>
      </c>
      <c r="I11" s="2">
        <f ca="1">YIELD(TODAY(),F11,E11/100,H11,100,2,1)</f>
        <v>4.8036248078223549E-2</v>
      </c>
      <c r="J11" s="3">
        <v>1383000</v>
      </c>
      <c r="K11" t="s">
        <v>17</v>
      </c>
      <c r="L11" t="s">
        <v>25</v>
      </c>
      <c r="M11" t="s">
        <v>13</v>
      </c>
      <c r="N11" s="4">
        <v>98.406999999999996</v>
      </c>
    </row>
    <row r="12" spans="1:14" x14ac:dyDescent="0.3">
      <c r="C12" t="s">
        <v>68</v>
      </c>
      <c r="D12" t="s">
        <v>69</v>
      </c>
      <c r="E12" s="5">
        <v>1.27</v>
      </c>
      <c r="F12" s="1">
        <v>45495</v>
      </c>
      <c r="H12" s="4">
        <f>IF(A12="",N12,N12+(B12/(A12/100)))</f>
        <v>95.379000000000005</v>
      </c>
      <c r="I12" s="2">
        <f ca="1">YIELD(TODAY(),F12,E12/100,H12,100,2,1)</f>
        <v>4.7725718658009793E-2</v>
      </c>
      <c r="J12" s="3">
        <v>1000000</v>
      </c>
      <c r="L12" t="s">
        <v>13</v>
      </c>
      <c r="M12" t="s">
        <v>51</v>
      </c>
      <c r="N12" s="4">
        <v>95.379000000000005</v>
      </c>
    </row>
    <row r="13" spans="1:14" x14ac:dyDescent="0.3">
      <c r="C13" t="s">
        <v>84</v>
      </c>
      <c r="D13" t="s">
        <v>85</v>
      </c>
      <c r="E13" s="5">
        <v>1.9219999999999999</v>
      </c>
      <c r="F13" s="1">
        <v>45628</v>
      </c>
      <c r="H13" s="4">
        <f>IF(A13="",N13,N13+(B13/(A13/100)))</f>
        <v>95.340999999999994</v>
      </c>
      <c r="I13" s="2">
        <f ca="1">YIELD(TODAY(),F13,E13/100,H13,100,2,1)</f>
        <v>4.7430400041023696E-2</v>
      </c>
      <c r="J13" s="3">
        <v>75000</v>
      </c>
      <c r="L13" t="s">
        <v>62</v>
      </c>
      <c r="M13" t="s">
        <v>62</v>
      </c>
      <c r="N13" s="4">
        <v>95.340999999999994</v>
      </c>
    </row>
    <row r="14" spans="1:14" x14ac:dyDescent="0.3">
      <c r="C14" t="s">
        <v>40</v>
      </c>
      <c r="D14" t="s">
        <v>41</v>
      </c>
      <c r="E14" s="5">
        <v>1.056</v>
      </c>
      <c r="F14" s="1">
        <v>45363</v>
      </c>
      <c r="H14" s="4">
        <f>IF(A14="",N14,N14+(B14/(A14/100)))</f>
        <v>96.393000000000001</v>
      </c>
      <c r="I14" s="2">
        <f ca="1">YIELD(TODAY(),F14,E14/100,H14,100,2,1)</f>
        <v>4.7418979752218933E-2</v>
      </c>
      <c r="J14" s="3">
        <v>500000</v>
      </c>
      <c r="K14" t="s">
        <v>39</v>
      </c>
      <c r="L14" t="s">
        <v>42</v>
      </c>
      <c r="M14" t="s">
        <v>13</v>
      </c>
      <c r="N14" s="4">
        <v>96.393000000000001</v>
      </c>
    </row>
    <row r="15" spans="1:14" x14ac:dyDescent="0.3">
      <c r="C15" t="s">
        <v>32</v>
      </c>
      <c r="D15" t="s">
        <v>33</v>
      </c>
      <c r="E15" s="5">
        <v>1.45</v>
      </c>
      <c r="F15" s="1">
        <v>45246</v>
      </c>
      <c r="H15" s="4">
        <f>IF(A15="",N15,N15+(B15/(A15/100)))</f>
        <v>97.850999999999999</v>
      </c>
      <c r="I15" s="2">
        <f ca="1">YIELD(TODAY(),F15,E15/100,H15,100,2,1)</f>
        <v>4.6322263524120437E-2</v>
      </c>
      <c r="J15" s="3">
        <v>798000</v>
      </c>
      <c r="L15" t="s">
        <v>22</v>
      </c>
      <c r="M15" t="s">
        <v>34</v>
      </c>
      <c r="N15" s="4">
        <v>97.850999999999999</v>
      </c>
    </row>
    <row r="16" spans="1:14" x14ac:dyDescent="0.3">
      <c r="C16" t="s">
        <v>66</v>
      </c>
      <c r="D16" t="s">
        <v>67</v>
      </c>
      <c r="E16" s="5">
        <v>1.0900000000000001</v>
      </c>
      <c r="F16" s="1">
        <v>45490</v>
      </c>
      <c r="H16" s="4">
        <f>IF(A16="",N16,N16+(B16/(A16/100)))</f>
        <v>95.367999999999995</v>
      </c>
      <c r="I16" s="2">
        <f ca="1">YIELD(TODAY(),F16,E16/100,H16,100,2,1)</f>
        <v>4.6308738201772733E-2</v>
      </c>
      <c r="J16" s="3">
        <v>1000000</v>
      </c>
      <c r="L16" t="s">
        <v>13</v>
      </c>
      <c r="M16" t="s">
        <v>59</v>
      </c>
      <c r="N16" s="4">
        <v>95.367999999999995</v>
      </c>
    </row>
    <row r="17" spans="3:14" x14ac:dyDescent="0.3">
      <c r="C17" t="s">
        <v>35</v>
      </c>
      <c r="D17" t="s">
        <v>36</v>
      </c>
      <c r="E17" s="5">
        <v>1.589</v>
      </c>
      <c r="F17" s="1">
        <v>45254</v>
      </c>
      <c r="H17" s="4">
        <f>IF(A17="",N17,N17+(B17/(A17/100)))</f>
        <v>97.882999999999996</v>
      </c>
      <c r="I17" s="2">
        <f ca="1">YIELD(TODAY(),F17,E17/100,H17,100,2,1)</f>
        <v>4.6280509447150495E-2</v>
      </c>
      <c r="J17" s="3">
        <v>1000000</v>
      </c>
      <c r="L17" t="s">
        <v>13</v>
      </c>
      <c r="M17" t="s">
        <v>31</v>
      </c>
      <c r="N17" s="4">
        <v>97.882999999999996</v>
      </c>
    </row>
    <row r="18" spans="3:14" x14ac:dyDescent="0.3">
      <c r="C18" t="s">
        <v>63</v>
      </c>
      <c r="D18" t="s">
        <v>64</v>
      </c>
      <c r="E18" s="5">
        <v>0.98199999999999998</v>
      </c>
      <c r="F18" s="1">
        <v>45471</v>
      </c>
      <c r="H18" s="4">
        <f>IF(A18="",N18,N18+(B18/(A18/100)))</f>
        <v>95.432000000000002</v>
      </c>
      <c r="I18" s="2">
        <f ca="1">YIELD(TODAY(),F18,E18/100,H18,100,2,1)</f>
        <v>4.6132732116303636E-2</v>
      </c>
      <c r="J18" s="3">
        <v>500000</v>
      </c>
      <c r="L18" t="s">
        <v>22</v>
      </c>
      <c r="M18" t="s">
        <v>65</v>
      </c>
      <c r="N18" s="4">
        <v>95.432000000000002</v>
      </c>
    </row>
    <row r="19" spans="3:14" x14ac:dyDescent="0.3">
      <c r="C19" t="s">
        <v>29</v>
      </c>
      <c r="D19" t="s">
        <v>30</v>
      </c>
      <c r="E19" s="5">
        <v>1.2</v>
      </c>
      <c r="F19" s="1">
        <v>45194</v>
      </c>
      <c r="H19" s="4">
        <f>IF(A19="",N19,N19+(B19/(A19/100)))</f>
        <v>98.171999999999997</v>
      </c>
      <c r="I19" s="2">
        <f ca="1">YIELD(TODAY(),F19,E19/100,H19,100,2,1)</f>
        <v>4.6045586217994122E-2</v>
      </c>
      <c r="J19" s="3">
        <v>1000000</v>
      </c>
      <c r="L19" t="s">
        <v>13</v>
      </c>
      <c r="M19" t="s">
        <v>31</v>
      </c>
      <c r="N19" s="4">
        <v>98.171999999999997</v>
      </c>
    </row>
    <row r="20" spans="3:14" x14ac:dyDescent="0.3">
      <c r="C20" t="s">
        <v>57</v>
      </c>
      <c r="D20" t="s">
        <v>58</v>
      </c>
      <c r="E20" s="5">
        <v>1.2070000000000001</v>
      </c>
      <c r="F20" s="1">
        <v>45433</v>
      </c>
      <c r="H20" s="4">
        <f>IF(A20="",N20,N20+(B20/(A20/100)))</f>
        <v>96.102000000000004</v>
      </c>
      <c r="I20" s="2">
        <f ca="1">YIELD(TODAY(),F20,E20/100,H20,100,2,1)</f>
        <v>4.5609645110293327E-2</v>
      </c>
      <c r="J20" s="3">
        <v>500000</v>
      </c>
      <c r="L20" t="s">
        <v>59</v>
      </c>
      <c r="M20" t="s">
        <v>13</v>
      </c>
      <c r="N20" s="4">
        <v>96.102000000000004</v>
      </c>
    </row>
    <row r="21" spans="3:14" x14ac:dyDescent="0.3">
      <c r="C21" t="s">
        <v>26</v>
      </c>
      <c r="D21" t="s">
        <v>27</v>
      </c>
      <c r="E21" s="5">
        <v>1.298</v>
      </c>
      <c r="F21" s="1">
        <v>45191</v>
      </c>
      <c r="H21" s="4">
        <f>IF(A21="",N21,N21+(B21/(A21/100)))</f>
        <v>98.33</v>
      </c>
      <c r="I21" s="2">
        <f ca="1">YIELD(TODAY(),F21,E21/100,H21,100,2,1)</f>
        <v>4.4528978876786765E-2</v>
      </c>
      <c r="J21" s="3">
        <v>1000000</v>
      </c>
      <c r="L21" t="s">
        <v>28</v>
      </c>
      <c r="M21" t="s">
        <v>13</v>
      </c>
      <c r="N21" s="4">
        <v>98.33</v>
      </c>
    </row>
    <row r="22" spans="3:14" x14ac:dyDescent="0.3">
      <c r="C22" t="s">
        <v>20</v>
      </c>
      <c r="D22" t="s">
        <v>21</v>
      </c>
      <c r="E22" s="5">
        <v>1.57</v>
      </c>
      <c r="F22" s="1">
        <v>45183</v>
      </c>
      <c r="H22" s="4">
        <f>IF(A22="",N22,N22+(B22/(A22/100)))</f>
        <v>98.539000000000001</v>
      </c>
      <c r="I22" s="2">
        <f ca="1">YIELD(TODAY(),F22,E22/100,H22,100,2,1)</f>
        <v>4.446328679234772E-2</v>
      </c>
      <c r="J22" s="3">
        <v>500000</v>
      </c>
      <c r="K22" t="s">
        <v>17</v>
      </c>
      <c r="L22" t="s">
        <v>22</v>
      </c>
      <c r="M22" t="s">
        <v>13</v>
      </c>
      <c r="N22" s="4">
        <v>98.539000000000001</v>
      </c>
    </row>
    <row r="23" spans="3:14" x14ac:dyDescent="0.3">
      <c r="C23" t="s">
        <v>83</v>
      </c>
      <c r="D23" t="s">
        <v>12</v>
      </c>
      <c r="E23" s="5">
        <v>1.7</v>
      </c>
      <c r="F23" s="1">
        <v>45575</v>
      </c>
      <c r="H23" s="4">
        <f>IF(A23="",N23,N23+(B23/(A23/100)))</f>
        <v>95.831999999999994</v>
      </c>
      <c r="I23" s="2">
        <f ca="1">YIELD(TODAY(),F23,E23/100,H23,100,2,1)</f>
        <v>4.4373090585596291E-2</v>
      </c>
      <c r="J23" s="3">
        <v>1000000</v>
      </c>
      <c r="K23" t="s">
        <v>72</v>
      </c>
      <c r="L23" t="s">
        <v>13</v>
      </c>
      <c r="M23" t="s">
        <v>14</v>
      </c>
      <c r="N23" s="4">
        <v>95.831999999999994</v>
      </c>
    </row>
    <row r="24" spans="3:14" x14ac:dyDescent="0.3">
      <c r="C24" t="s">
        <v>79</v>
      </c>
      <c r="D24" t="s">
        <v>80</v>
      </c>
      <c r="E24" s="5">
        <v>1.375</v>
      </c>
      <c r="F24" s="1">
        <v>45548</v>
      </c>
      <c r="H24" s="4">
        <f>IF(A24="",N24,N24+(B24/(A24/100)))</f>
        <v>95.62</v>
      </c>
      <c r="I24" s="2">
        <f ca="1">YIELD(TODAY(),F24,E24/100,H24,100,2,1)</f>
        <v>4.3917520558490304E-2</v>
      </c>
      <c r="J24" s="3">
        <v>1000000</v>
      </c>
      <c r="K24" t="s">
        <v>72</v>
      </c>
      <c r="L24" t="s">
        <v>13</v>
      </c>
      <c r="M24" t="s">
        <v>14</v>
      </c>
      <c r="N24" s="4">
        <v>95.62</v>
      </c>
    </row>
    <row r="25" spans="3:14" x14ac:dyDescent="0.3">
      <c r="C25" t="s">
        <v>73</v>
      </c>
      <c r="D25" t="s">
        <v>74</v>
      </c>
      <c r="E25" s="5">
        <v>1.75</v>
      </c>
      <c r="F25" s="1">
        <v>45503</v>
      </c>
      <c r="H25" s="4">
        <f>IF(A25="",N25,N25+(B25/(A25/100)))</f>
        <v>96.465999999999994</v>
      </c>
      <c r="I25" s="2">
        <f ca="1">YIELD(TODAY(),F25,E25/100,H25,100,2,1)</f>
        <v>4.3778242475277236E-2</v>
      </c>
      <c r="J25" s="3">
        <v>1000000</v>
      </c>
      <c r="K25" t="s">
        <v>75</v>
      </c>
      <c r="L25" t="s">
        <v>13</v>
      </c>
      <c r="M25" t="s">
        <v>14</v>
      </c>
      <c r="N25" s="4">
        <v>96.465999999999994</v>
      </c>
    </row>
    <row r="26" spans="3:14" x14ac:dyDescent="0.3">
      <c r="C26" t="s">
        <v>76</v>
      </c>
      <c r="D26" t="s">
        <v>74</v>
      </c>
      <c r="E26" s="5">
        <v>1.75</v>
      </c>
      <c r="F26" s="1">
        <v>45503</v>
      </c>
      <c r="H26" s="4">
        <f>IF(A26="",N26,N26+(B26/(A26/100)))</f>
        <v>96.465999999999994</v>
      </c>
      <c r="I26" s="2">
        <f ca="1">YIELD(TODAY(),F26,E26/100,H26,100,2,1)</f>
        <v>4.3778242475277236E-2</v>
      </c>
      <c r="J26" s="3">
        <v>1000000</v>
      </c>
      <c r="K26" t="s">
        <v>77</v>
      </c>
      <c r="L26" t="s">
        <v>78</v>
      </c>
      <c r="M26" t="s">
        <v>14</v>
      </c>
      <c r="N26" s="4">
        <v>96.465999999999994</v>
      </c>
    </row>
    <row r="27" spans="3:14" x14ac:dyDescent="0.3">
      <c r="C27" t="s">
        <v>15</v>
      </c>
      <c r="D27" t="s">
        <v>16</v>
      </c>
      <c r="E27" s="5">
        <v>1.909</v>
      </c>
      <c r="F27" s="1">
        <v>45125</v>
      </c>
      <c r="H27" s="4">
        <f>IF(A27="",N27,N27+(B27/(A27/100)))</f>
        <v>99.165999999999997</v>
      </c>
      <c r="I27" s="2">
        <f ca="1">YIELD(TODAY(),F27,E27/100,H27,100,2,1)</f>
        <v>4.2034013831030614E-2</v>
      </c>
      <c r="J27" s="3">
        <v>1000000</v>
      </c>
      <c r="K27" t="s">
        <v>17</v>
      </c>
      <c r="L27" t="s">
        <v>18</v>
      </c>
      <c r="M27" t="s">
        <v>19</v>
      </c>
      <c r="N27" s="4">
        <v>99.165999999999997</v>
      </c>
    </row>
    <row r="28" spans="3:14" x14ac:dyDescent="0.3">
      <c r="C28" t="s">
        <v>70</v>
      </c>
      <c r="D28" t="s">
        <v>71</v>
      </c>
      <c r="E28" s="5">
        <v>1.8</v>
      </c>
      <c r="F28" s="1">
        <v>45499</v>
      </c>
      <c r="H28" s="4">
        <f>IF(A28="",N28,N28+(B28/(A28/100)))</f>
        <v>96.872</v>
      </c>
      <c r="I28" s="2">
        <f ca="1">YIELD(TODAY(),F28,E28/100,H28,100,2,1)</f>
        <v>4.138532872973906E-2</v>
      </c>
      <c r="J28" s="3">
        <v>1000000</v>
      </c>
      <c r="K28" t="s">
        <v>72</v>
      </c>
      <c r="L28" t="s">
        <v>13</v>
      </c>
      <c r="M28" t="s">
        <v>14</v>
      </c>
      <c r="N28" s="4">
        <v>96.872</v>
      </c>
    </row>
    <row r="29" spans="3:14" x14ac:dyDescent="0.3">
      <c r="C29" t="s">
        <v>11</v>
      </c>
      <c r="D29" t="s">
        <v>12</v>
      </c>
      <c r="E29" s="5">
        <v>0.5</v>
      </c>
      <c r="F29" s="1">
        <v>45069</v>
      </c>
      <c r="H29" s="4">
        <f>IF(A29="",N29,N29+(B29/(A29/100)))</f>
        <v>99.289000000000001</v>
      </c>
      <c r="I29" s="2">
        <f ca="1">YIELD(TODAY(),F29,E29/100,H29,100,2,1)</f>
        <v>3.8645490343518593E-2</v>
      </c>
      <c r="J29" s="3">
        <v>114000</v>
      </c>
      <c r="L29" t="s">
        <v>13</v>
      </c>
      <c r="M29" t="s">
        <v>14</v>
      </c>
      <c r="N29" s="4">
        <v>99.289000000000001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bt-exportSecurities-20230307085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Cini</cp:lastModifiedBy>
  <dcterms:created xsi:type="dcterms:W3CDTF">2023-03-07T13:54:45Z</dcterms:created>
  <dcterms:modified xsi:type="dcterms:W3CDTF">2023-03-07T13:54:55Z</dcterms:modified>
</cp:coreProperties>
</file>