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MiniatureWebApp\MiniatureWebApp\"/>
    </mc:Choice>
  </mc:AlternateContent>
  <xr:revisionPtr revIDLastSave="0" documentId="13_ncr:1_{68331242-A2DE-484C-B534-D83F42B4FB32}" xr6:coauthVersionLast="47" xr6:coauthVersionMax="47" xr10:uidLastSave="{00000000-0000-0000-0000-000000000000}"/>
  <bookViews>
    <workbookView xWindow="-108" yWindow="-108" windowWidth="23256" windowHeight="12576" xr2:uid="{621BE3CA-97BE-4330-A263-72360B774A94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G282" i="2"/>
  <c r="H282" i="2"/>
  <c r="I282" i="2"/>
  <c r="G283" i="2"/>
  <c r="H283" i="2"/>
  <c r="I283" i="2"/>
  <c r="G284" i="2"/>
  <c r="H284" i="2"/>
  <c r="I284" i="2"/>
  <c r="G285" i="2"/>
  <c r="H285" i="2"/>
  <c r="I285" i="2"/>
  <c r="G286" i="2"/>
  <c r="H286" i="2"/>
  <c r="I286" i="2"/>
  <c r="G287" i="2"/>
  <c r="H287" i="2"/>
  <c r="I287" i="2"/>
  <c r="G288" i="2"/>
  <c r="H288" i="2"/>
  <c r="I288" i="2"/>
  <c r="G289" i="2"/>
  <c r="H289" i="2"/>
  <c r="I289" i="2"/>
  <c r="G290" i="2"/>
  <c r="H290" i="2"/>
  <c r="I290" i="2"/>
  <c r="G291" i="2"/>
  <c r="H291" i="2"/>
  <c r="I291" i="2"/>
  <c r="G292" i="2"/>
  <c r="H292" i="2"/>
  <c r="I292" i="2"/>
  <c r="G293" i="2"/>
  <c r="H293" i="2"/>
  <c r="I293" i="2"/>
  <c r="G294" i="2"/>
  <c r="H294" i="2"/>
  <c r="I294" i="2"/>
  <c r="G295" i="2"/>
  <c r="H295" i="2"/>
  <c r="I295" i="2"/>
  <c r="G296" i="2"/>
  <c r="H296" i="2"/>
  <c r="I296" i="2"/>
  <c r="G297" i="2"/>
  <c r="H297" i="2"/>
  <c r="I297" i="2"/>
  <c r="G298" i="2"/>
  <c r="H298" i="2"/>
  <c r="I298" i="2"/>
  <c r="G299" i="2"/>
  <c r="H299" i="2"/>
  <c r="I299" i="2"/>
  <c r="G300" i="2"/>
  <c r="H300" i="2"/>
  <c r="I300" i="2"/>
  <c r="G301" i="2"/>
  <c r="H301" i="2"/>
  <c r="I301" i="2"/>
  <c r="G244" i="2"/>
  <c r="H244" i="2"/>
  <c r="I244" i="2"/>
  <c r="G245" i="2"/>
  <c r="H245" i="2"/>
  <c r="I245" i="2"/>
  <c r="G246" i="2"/>
  <c r="H246" i="2"/>
  <c r="I246" i="2"/>
  <c r="G247" i="2"/>
  <c r="H247" i="2"/>
  <c r="I247" i="2"/>
  <c r="G248" i="2"/>
  <c r="H248" i="2"/>
  <c r="I248" i="2"/>
  <c r="G249" i="2"/>
  <c r="H249" i="2"/>
  <c r="I249" i="2"/>
  <c r="G250" i="2"/>
  <c r="H250" i="2"/>
  <c r="I250" i="2"/>
  <c r="G251" i="2"/>
  <c r="H251" i="2"/>
  <c r="I251" i="2"/>
  <c r="G252" i="2"/>
  <c r="H252" i="2"/>
  <c r="I252" i="2"/>
  <c r="G253" i="2"/>
  <c r="H253" i="2"/>
  <c r="I253" i="2"/>
  <c r="G254" i="2"/>
  <c r="H254" i="2"/>
  <c r="I254" i="2"/>
  <c r="G255" i="2"/>
  <c r="H255" i="2"/>
  <c r="I255" i="2"/>
  <c r="G256" i="2"/>
  <c r="H256" i="2"/>
  <c r="I256" i="2"/>
  <c r="G257" i="2"/>
  <c r="H257" i="2"/>
  <c r="I257" i="2"/>
  <c r="G258" i="2"/>
  <c r="H258" i="2"/>
  <c r="I258" i="2"/>
  <c r="G259" i="2"/>
  <c r="H259" i="2"/>
  <c r="I259" i="2"/>
  <c r="G260" i="2"/>
  <c r="H260" i="2"/>
  <c r="I260" i="2"/>
  <c r="G261" i="2"/>
  <c r="H261" i="2"/>
  <c r="I261" i="2"/>
  <c r="G262" i="2"/>
  <c r="H262" i="2"/>
  <c r="I262" i="2"/>
  <c r="G263" i="2"/>
  <c r="H263" i="2"/>
  <c r="I263" i="2"/>
  <c r="G264" i="2"/>
  <c r="H264" i="2"/>
  <c r="I264" i="2"/>
  <c r="G265" i="2"/>
  <c r="H265" i="2"/>
  <c r="I265" i="2"/>
  <c r="G266" i="2"/>
  <c r="H266" i="2"/>
  <c r="I266" i="2"/>
  <c r="G267" i="2"/>
  <c r="H267" i="2"/>
  <c r="I267" i="2"/>
  <c r="G268" i="2"/>
  <c r="H268" i="2"/>
  <c r="I268" i="2"/>
  <c r="G269" i="2"/>
  <c r="H269" i="2"/>
  <c r="I269" i="2"/>
  <c r="G270" i="2"/>
  <c r="H270" i="2"/>
  <c r="I270" i="2"/>
  <c r="G271" i="2"/>
  <c r="H271" i="2"/>
  <c r="I271" i="2"/>
  <c r="G272" i="2"/>
  <c r="H272" i="2"/>
  <c r="I272" i="2"/>
  <c r="G273" i="2"/>
  <c r="H273" i="2"/>
  <c r="I273" i="2"/>
  <c r="G274" i="2"/>
  <c r="H274" i="2"/>
  <c r="I274" i="2"/>
  <c r="G275" i="2"/>
  <c r="H275" i="2"/>
  <c r="I275" i="2"/>
  <c r="G276" i="2"/>
  <c r="H276" i="2"/>
  <c r="I276" i="2"/>
  <c r="G277" i="2"/>
  <c r="H277" i="2"/>
  <c r="I277" i="2"/>
  <c r="G278" i="2"/>
  <c r="H278" i="2"/>
  <c r="I278" i="2"/>
  <c r="G279" i="2"/>
  <c r="H279" i="2"/>
  <c r="I279" i="2"/>
  <c r="G280" i="2"/>
  <c r="H280" i="2"/>
  <c r="I280" i="2"/>
  <c r="G281" i="2"/>
  <c r="H281" i="2"/>
  <c r="I281" i="2"/>
  <c r="G197" i="2"/>
  <c r="H197" i="2"/>
  <c r="I197" i="2"/>
  <c r="G198" i="2"/>
  <c r="H198" i="2"/>
  <c r="I198" i="2"/>
  <c r="G199" i="2"/>
  <c r="H199" i="2"/>
  <c r="I199" i="2"/>
  <c r="G200" i="2"/>
  <c r="H200" i="2"/>
  <c r="I200" i="2"/>
  <c r="G201" i="2"/>
  <c r="H201" i="2"/>
  <c r="I201" i="2"/>
  <c r="G202" i="2"/>
  <c r="H202" i="2"/>
  <c r="I202" i="2"/>
  <c r="G203" i="2"/>
  <c r="H203" i="2"/>
  <c r="I203" i="2"/>
  <c r="G204" i="2"/>
  <c r="H204" i="2"/>
  <c r="I204" i="2"/>
  <c r="G205" i="2"/>
  <c r="H205" i="2"/>
  <c r="I205" i="2"/>
  <c r="G206" i="2"/>
  <c r="H206" i="2"/>
  <c r="I206" i="2"/>
  <c r="G207" i="2"/>
  <c r="H207" i="2"/>
  <c r="I207" i="2"/>
  <c r="G208" i="2"/>
  <c r="H208" i="2"/>
  <c r="I208" i="2"/>
  <c r="G209" i="2"/>
  <c r="H209" i="2"/>
  <c r="I209" i="2"/>
  <c r="G210" i="2"/>
  <c r="H210" i="2"/>
  <c r="I210" i="2"/>
  <c r="G211" i="2"/>
  <c r="H211" i="2"/>
  <c r="I211" i="2"/>
  <c r="G212" i="2"/>
  <c r="H212" i="2"/>
  <c r="I212" i="2"/>
  <c r="G213" i="2"/>
  <c r="H213" i="2"/>
  <c r="I213" i="2"/>
  <c r="G214" i="2"/>
  <c r="H214" i="2"/>
  <c r="I214" i="2"/>
  <c r="G215" i="2"/>
  <c r="H215" i="2"/>
  <c r="I215" i="2"/>
  <c r="G216" i="2"/>
  <c r="H216" i="2"/>
  <c r="I216" i="2"/>
  <c r="E216" i="2" s="1"/>
  <c r="G217" i="2"/>
  <c r="H217" i="2"/>
  <c r="I217" i="2"/>
  <c r="G218" i="2"/>
  <c r="H218" i="2"/>
  <c r="I218" i="2"/>
  <c r="G219" i="2"/>
  <c r="H219" i="2"/>
  <c r="I219" i="2"/>
  <c r="G220" i="2"/>
  <c r="H220" i="2"/>
  <c r="I220" i="2"/>
  <c r="G221" i="2"/>
  <c r="H221" i="2"/>
  <c r="I221" i="2"/>
  <c r="G222" i="2"/>
  <c r="H222" i="2"/>
  <c r="I222" i="2"/>
  <c r="G223" i="2"/>
  <c r="H223" i="2"/>
  <c r="I223" i="2"/>
  <c r="G224" i="2"/>
  <c r="H224" i="2"/>
  <c r="I224" i="2"/>
  <c r="G225" i="2"/>
  <c r="H225" i="2"/>
  <c r="I225" i="2"/>
  <c r="G226" i="2"/>
  <c r="H226" i="2"/>
  <c r="I226" i="2"/>
  <c r="G227" i="2"/>
  <c r="H227" i="2"/>
  <c r="I227" i="2"/>
  <c r="G228" i="2"/>
  <c r="H228" i="2"/>
  <c r="I228" i="2"/>
  <c r="G229" i="2"/>
  <c r="H229" i="2"/>
  <c r="I229" i="2"/>
  <c r="G230" i="2"/>
  <c r="H230" i="2"/>
  <c r="I230" i="2"/>
  <c r="G231" i="2"/>
  <c r="H231" i="2"/>
  <c r="I231" i="2"/>
  <c r="G232" i="2"/>
  <c r="H232" i="2"/>
  <c r="I232" i="2"/>
  <c r="G233" i="2"/>
  <c r="H233" i="2"/>
  <c r="I233" i="2"/>
  <c r="G234" i="2"/>
  <c r="H234" i="2"/>
  <c r="I234" i="2"/>
  <c r="G235" i="2"/>
  <c r="H235" i="2"/>
  <c r="I235" i="2"/>
  <c r="G236" i="2"/>
  <c r="H236" i="2"/>
  <c r="I236" i="2"/>
  <c r="G237" i="2"/>
  <c r="H237" i="2"/>
  <c r="I237" i="2"/>
  <c r="G238" i="2"/>
  <c r="H238" i="2"/>
  <c r="I238" i="2"/>
  <c r="G239" i="2"/>
  <c r="H239" i="2"/>
  <c r="I239" i="2"/>
  <c r="G240" i="2"/>
  <c r="H240" i="2"/>
  <c r="I240" i="2"/>
  <c r="G241" i="2"/>
  <c r="H241" i="2"/>
  <c r="I241" i="2"/>
  <c r="G242" i="2"/>
  <c r="H242" i="2"/>
  <c r="I242" i="2"/>
  <c r="G243" i="2"/>
  <c r="H243" i="2"/>
  <c r="I24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E158" i="2" s="1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171" i="2"/>
  <c r="H171" i="2"/>
  <c r="I171" i="2"/>
  <c r="G172" i="2"/>
  <c r="H172" i="2"/>
  <c r="I172" i="2"/>
  <c r="G173" i="2"/>
  <c r="H173" i="2"/>
  <c r="I173" i="2"/>
  <c r="G174" i="2"/>
  <c r="H174" i="2"/>
  <c r="I174" i="2"/>
  <c r="E174" i="2" s="1"/>
  <c r="G175" i="2"/>
  <c r="H175" i="2"/>
  <c r="I175" i="2"/>
  <c r="G176" i="2"/>
  <c r="H176" i="2"/>
  <c r="I176" i="2"/>
  <c r="G177" i="2"/>
  <c r="H177" i="2"/>
  <c r="I177" i="2"/>
  <c r="G178" i="2"/>
  <c r="H178" i="2"/>
  <c r="I178" i="2"/>
  <c r="G179" i="2"/>
  <c r="H179" i="2"/>
  <c r="I179" i="2"/>
  <c r="G180" i="2"/>
  <c r="H180" i="2"/>
  <c r="I180" i="2"/>
  <c r="G181" i="2"/>
  <c r="H181" i="2"/>
  <c r="I181" i="2"/>
  <c r="G182" i="2"/>
  <c r="H182" i="2"/>
  <c r="I182" i="2"/>
  <c r="G183" i="2"/>
  <c r="H183" i="2"/>
  <c r="I183" i="2"/>
  <c r="G184" i="2"/>
  <c r="H184" i="2"/>
  <c r="I184" i="2"/>
  <c r="G185" i="2"/>
  <c r="H185" i="2"/>
  <c r="I185" i="2"/>
  <c r="G186" i="2"/>
  <c r="H186" i="2"/>
  <c r="I186" i="2"/>
  <c r="G187" i="2"/>
  <c r="H187" i="2"/>
  <c r="I187" i="2"/>
  <c r="E187" i="2" s="1"/>
  <c r="G188" i="2"/>
  <c r="H188" i="2"/>
  <c r="I188" i="2"/>
  <c r="G189" i="2"/>
  <c r="H189" i="2"/>
  <c r="I189" i="2"/>
  <c r="G190" i="2"/>
  <c r="H190" i="2"/>
  <c r="I190" i="2"/>
  <c r="G191" i="2"/>
  <c r="H191" i="2"/>
  <c r="I191" i="2"/>
  <c r="G192" i="2"/>
  <c r="H192" i="2"/>
  <c r="I192" i="2"/>
  <c r="G193" i="2"/>
  <c r="H193" i="2"/>
  <c r="I193" i="2"/>
  <c r="G194" i="2"/>
  <c r="H194" i="2"/>
  <c r="I194" i="2"/>
  <c r="G195" i="2"/>
  <c r="H195" i="2"/>
  <c r="I195" i="2"/>
  <c r="G196" i="2"/>
  <c r="H196" i="2"/>
  <c r="I196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E142" i="2" s="1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76" i="2"/>
  <c r="H76" i="2"/>
  <c r="I76" i="2"/>
  <c r="G77" i="2"/>
  <c r="B77" i="2" s="1"/>
  <c r="H77" i="2"/>
  <c r="I77" i="2"/>
  <c r="G78" i="2"/>
  <c r="H78" i="2"/>
  <c r="I78" i="2"/>
  <c r="E78" i="2" s="1"/>
  <c r="G79" i="2"/>
  <c r="H79" i="2"/>
  <c r="I79" i="2"/>
  <c r="E79" i="2" s="1"/>
  <c r="G80" i="2"/>
  <c r="H80" i="2"/>
  <c r="I80" i="2"/>
  <c r="G81" i="2"/>
  <c r="B81" i="2" s="1"/>
  <c r="H81" i="2"/>
  <c r="I81" i="2"/>
  <c r="G82" i="2"/>
  <c r="H82" i="2"/>
  <c r="I82" i="2"/>
  <c r="E82" i="2" s="1"/>
  <c r="G83" i="2"/>
  <c r="H83" i="2"/>
  <c r="I83" i="2"/>
  <c r="E83" i="2" s="1"/>
  <c r="G84" i="2"/>
  <c r="H84" i="2"/>
  <c r="I84" i="2"/>
  <c r="G85" i="2"/>
  <c r="B85" i="2" s="1"/>
  <c r="H85" i="2"/>
  <c r="I85" i="2"/>
  <c r="G86" i="2"/>
  <c r="H86" i="2"/>
  <c r="I86" i="2"/>
  <c r="G87" i="2"/>
  <c r="H87" i="2"/>
  <c r="I87" i="2"/>
  <c r="E87" i="2" s="1"/>
  <c r="G88" i="2"/>
  <c r="H88" i="2"/>
  <c r="I88" i="2"/>
  <c r="G89" i="2"/>
  <c r="H89" i="2"/>
  <c r="I89" i="2"/>
  <c r="G90" i="2"/>
  <c r="H90" i="2"/>
  <c r="I90" i="2"/>
  <c r="G91" i="2"/>
  <c r="H91" i="2"/>
  <c r="I91" i="2"/>
  <c r="E91" i="2" s="1"/>
  <c r="G92" i="2"/>
  <c r="H92" i="2"/>
  <c r="I92" i="2"/>
  <c r="G93" i="2"/>
  <c r="H93" i="2"/>
  <c r="I93" i="2"/>
  <c r="G94" i="2"/>
  <c r="H94" i="2"/>
  <c r="I94" i="2"/>
  <c r="G95" i="2"/>
  <c r="H95" i="2"/>
  <c r="I95" i="2"/>
  <c r="E95" i="2" s="1"/>
  <c r="G96" i="2"/>
  <c r="H96" i="2"/>
  <c r="I96" i="2"/>
  <c r="G97" i="2"/>
  <c r="H97" i="2"/>
  <c r="I97" i="2"/>
  <c r="G98" i="2"/>
  <c r="H98" i="2"/>
  <c r="I98" i="2"/>
  <c r="G99" i="2"/>
  <c r="H99" i="2"/>
  <c r="I99" i="2"/>
  <c r="E99" i="2" s="1"/>
  <c r="G100" i="2"/>
  <c r="H100" i="2"/>
  <c r="I100" i="2"/>
  <c r="G101" i="2"/>
  <c r="H101" i="2"/>
  <c r="I101" i="2"/>
  <c r="G102" i="2"/>
  <c r="H102" i="2"/>
  <c r="I102" i="2"/>
  <c r="G103" i="2"/>
  <c r="H103" i="2"/>
  <c r="I103" i="2"/>
  <c r="E103" i="2" s="1"/>
  <c r="G104" i="2"/>
  <c r="H104" i="2"/>
  <c r="I104" i="2"/>
  <c r="G105" i="2"/>
  <c r="H105" i="2"/>
  <c r="I105" i="2"/>
  <c r="G106" i="2"/>
  <c r="H106" i="2"/>
  <c r="I106" i="2"/>
  <c r="G107" i="2"/>
  <c r="H107" i="2"/>
  <c r="I107" i="2"/>
  <c r="E107" i="2" s="1"/>
  <c r="G108" i="2"/>
  <c r="H108" i="2"/>
  <c r="I108" i="2"/>
  <c r="G109" i="2"/>
  <c r="H109" i="2"/>
  <c r="I109" i="2"/>
  <c r="G110" i="2"/>
  <c r="H110" i="2"/>
  <c r="I110" i="2"/>
  <c r="G71" i="2"/>
  <c r="H71" i="2"/>
  <c r="I71" i="2"/>
  <c r="E71" i="2" s="1"/>
  <c r="G72" i="2"/>
  <c r="H72" i="2"/>
  <c r="I72" i="2"/>
  <c r="G73" i="2"/>
  <c r="B73" i="2" s="1"/>
  <c r="H73" i="2"/>
  <c r="I73" i="2"/>
  <c r="G74" i="2"/>
  <c r="H74" i="2"/>
  <c r="I74" i="2"/>
  <c r="E74" i="2" s="1"/>
  <c r="G75" i="2"/>
  <c r="H75" i="2"/>
  <c r="I75" i="2"/>
  <c r="E75" i="2" s="1"/>
  <c r="I3" i="2"/>
  <c r="I4" i="2"/>
  <c r="E4" i="2" s="1"/>
  <c r="I5" i="2"/>
  <c r="E5" i="2" s="1"/>
  <c r="I6" i="2"/>
  <c r="I7" i="2"/>
  <c r="I8" i="2"/>
  <c r="E8" i="2" s="1"/>
  <c r="I9" i="2"/>
  <c r="E9" i="2" s="1"/>
  <c r="I10" i="2"/>
  <c r="I11" i="2"/>
  <c r="I12" i="2"/>
  <c r="E12" i="2" s="1"/>
  <c r="I13" i="2"/>
  <c r="E13" i="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C11" i="2" s="1"/>
  <c r="H10" i="2"/>
  <c r="G10" i="2"/>
  <c r="C10" i="2" s="1"/>
  <c r="H9" i="2"/>
  <c r="G9" i="2"/>
  <c r="H8" i="2"/>
  <c r="G8" i="2"/>
  <c r="H7" i="2"/>
  <c r="G7" i="2"/>
  <c r="B7" i="2" s="1"/>
  <c r="H6" i="2"/>
  <c r="G6" i="2"/>
  <c r="C6" i="2" s="1"/>
  <c r="H5" i="2"/>
  <c r="G5" i="2"/>
  <c r="H4" i="2"/>
  <c r="G4" i="2"/>
  <c r="H3" i="2"/>
  <c r="G3" i="2"/>
  <c r="C3" i="2" s="1"/>
  <c r="H2" i="2"/>
  <c r="G2" i="2"/>
  <c r="C2" i="2" s="1"/>
  <c r="E2" i="2" l="1"/>
  <c r="E281" i="2"/>
  <c r="E280" i="2"/>
  <c r="E279" i="2"/>
  <c r="E278" i="2"/>
  <c r="E11" i="2"/>
  <c r="B75" i="2"/>
  <c r="F72" i="2"/>
  <c r="F108" i="2"/>
  <c r="E105" i="2"/>
  <c r="E101" i="2"/>
  <c r="E97" i="2"/>
  <c r="E93" i="2"/>
  <c r="B91" i="2"/>
  <c r="F88" i="2"/>
  <c r="F84" i="2"/>
  <c r="E81" i="2"/>
  <c r="E77" i="2"/>
  <c r="E151" i="2"/>
  <c r="C149" i="2"/>
  <c r="C145" i="2"/>
  <c r="D142" i="2"/>
  <c r="D138" i="2"/>
  <c r="E131" i="2"/>
  <c r="E127" i="2"/>
  <c r="E123" i="2"/>
  <c r="D118" i="2"/>
  <c r="E189" i="2"/>
  <c r="E7" i="2"/>
  <c r="E73" i="2"/>
  <c r="B71" i="2"/>
  <c r="B107" i="2"/>
  <c r="F104" i="2"/>
  <c r="F100" i="2"/>
  <c r="B99" i="2"/>
  <c r="B95" i="2"/>
  <c r="E89" i="2"/>
  <c r="B87" i="2"/>
  <c r="B83" i="2"/>
  <c r="B79" i="2"/>
  <c r="F76" i="2"/>
  <c r="D150" i="2"/>
  <c r="E147" i="2"/>
  <c r="E143" i="2"/>
  <c r="E139" i="2"/>
  <c r="C137" i="2"/>
  <c r="C133" i="2"/>
  <c r="D130" i="2"/>
  <c r="C125" i="2"/>
  <c r="E193" i="2"/>
  <c r="E3" i="2"/>
  <c r="E109" i="2"/>
  <c r="B103" i="2"/>
  <c r="F96" i="2"/>
  <c r="F92" i="2"/>
  <c r="E85" i="2"/>
  <c r="F80" i="2"/>
  <c r="C153" i="2"/>
  <c r="D146" i="2"/>
  <c r="C141" i="2"/>
  <c r="E135" i="2"/>
  <c r="C129" i="2"/>
  <c r="D126" i="2"/>
  <c r="D122" i="2"/>
  <c r="C121" i="2"/>
  <c r="E119" i="2"/>
  <c r="C117" i="2"/>
  <c r="E115" i="2"/>
  <c r="D114" i="2"/>
  <c r="C113" i="2"/>
  <c r="E111" i="2"/>
  <c r="D196" i="2"/>
  <c r="B195" i="2"/>
  <c r="F192" i="2"/>
  <c r="B191" i="2"/>
  <c r="F188" i="2"/>
  <c r="B187" i="2"/>
  <c r="E185" i="2"/>
  <c r="B183" i="2"/>
  <c r="E181" i="2"/>
  <c r="F180" i="2"/>
  <c r="B179" i="2"/>
  <c r="E177" i="2"/>
  <c r="F176" i="2"/>
  <c r="B175" i="2"/>
  <c r="E173" i="2"/>
  <c r="F172" i="2"/>
  <c r="B171" i="2"/>
  <c r="E169" i="2"/>
  <c r="F168" i="2"/>
  <c r="B167" i="2"/>
  <c r="E165" i="2"/>
  <c r="F164" i="2"/>
  <c r="B163" i="2"/>
  <c r="E161" i="2"/>
  <c r="F160" i="2"/>
  <c r="B159" i="2"/>
  <c r="E157" i="2"/>
  <c r="F156" i="2"/>
  <c r="B155" i="2"/>
  <c r="E243" i="2"/>
  <c r="D242" i="2"/>
  <c r="B241" i="2"/>
  <c r="E239" i="2"/>
  <c r="F238" i="2"/>
  <c r="B237" i="2"/>
  <c r="E235" i="2"/>
  <c r="F234" i="2"/>
  <c r="B233" i="2"/>
  <c r="E231" i="2"/>
  <c r="F230" i="2"/>
  <c r="E227" i="2"/>
  <c r="F226" i="2"/>
  <c r="B225" i="2"/>
  <c r="E223" i="2"/>
  <c r="F222" i="2"/>
  <c r="B221" i="2"/>
  <c r="E219" i="2"/>
  <c r="F218" i="2"/>
  <c r="B217" i="2"/>
  <c r="E215" i="2"/>
  <c r="F214" i="2"/>
  <c r="B213" i="2"/>
  <c r="E211" i="2"/>
  <c r="F210" i="2"/>
  <c r="B209" i="2"/>
  <c r="E207" i="2"/>
  <c r="F206" i="2"/>
  <c r="B205" i="2"/>
  <c r="E203" i="2"/>
  <c r="F202" i="2"/>
  <c r="B201" i="2"/>
  <c r="E199" i="2"/>
  <c r="F198" i="2"/>
  <c r="B197" i="2"/>
  <c r="E276" i="2"/>
  <c r="F275" i="2"/>
  <c r="B274" i="2"/>
  <c r="E272" i="2"/>
  <c r="F271" i="2"/>
  <c r="B270" i="2"/>
  <c r="E268" i="2"/>
  <c r="F267" i="2"/>
  <c r="B266" i="2"/>
  <c r="E264" i="2"/>
  <c r="F263" i="2"/>
  <c r="F259" i="2"/>
  <c r="F255" i="2"/>
  <c r="F251" i="2"/>
  <c r="F247" i="2"/>
  <c r="F301" i="2"/>
  <c r="B296" i="2"/>
  <c r="B292" i="2"/>
  <c r="F285" i="2"/>
  <c r="B15" i="2"/>
  <c r="C19" i="2"/>
  <c r="F73" i="2"/>
  <c r="B72" i="2"/>
  <c r="E110" i="2"/>
  <c r="F109" i="2"/>
  <c r="B108" i="2"/>
  <c r="E106" i="2"/>
  <c r="F105" i="2"/>
  <c r="B104" i="2"/>
  <c r="E102" i="2"/>
  <c r="F101" i="2"/>
  <c r="B100" i="2"/>
  <c r="E98" i="2"/>
  <c r="F97" i="2"/>
  <c r="B96" i="2"/>
  <c r="E94" i="2"/>
  <c r="F93" i="2"/>
  <c r="B92" i="2"/>
  <c r="E90" i="2"/>
  <c r="F89" i="2"/>
  <c r="B88" i="2"/>
  <c r="E86" i="2"/>
  <c r="F85" i="2"/>
  <c r="B84" i="2"/>
  <c r="F81" i="2"/>
  <c r="B80" i="2"/>
  <c r="F77" i="2"/>
  <c r="B76" i="2"/>
  <c r="E152" i="2"/>
  <c r="D151" i="2"/>
  <c r="C150" i="2"/>
  <c r="E148" i="2"/>
  <c r="D147" i="2"/>
  <c r="C146" i="2"/>
  <c r="E144" i="2"/>
  <c r="D143" i="2"/>
  <c r="C142" i="2"/>
  <c r="E140" i="2"/>
  <c r="D139" i="2"/>
  <c r="C138" i="2"/>
  <c r="E136" i="2"/>
  <c r="D135" i="2"/>
  <c r="C134" i="2"/>
  <c r="E132" i="2"/>
  <c r="D131" i="2"/>
  <c r="C130" i="2"/>
  <c r="E128" i="2"/>
  <c r="D127" i="2"/>
  <c r="C126" i="2"/>
  <c r="E124" i="2"/>
  <c r="D123" i="2"/>
  <c r="C122" i="2"/>
  <c r="E120" i="2"/>
  <c r="D119" i="2"/>
  <c r="C118" i="2"/>
  <c r="E116" i="2"/>
  <c r="D115" i="2"/>
  <c r="C114" i="2"/>
  <c r="E112" i="2"/>
  <c r="D111" i="2"/>
  <c r="B196" i="2"/>
  <c r="E194" i="2"/>
  <c r="F193" i="2"/>
  <c r="B192" i="2"/>
  <c r="E190" i="2"/>
  <c r="F189" i="2"/>
  <c r="B188" i="2"/>
  <c r="E186" i="2"/>
  <c r="F185" i="2"/>
  <c r="B184" i="2"/>
  <c r="E182" i="2"/>
  <c r="F181" i="2"/>
  <c r="B180" i="2"/>
  <c r="E178" i="2"/>
  <c r="F177" i="2"/>
  <c r="B176" i="2"/>
  <c r="F173" i="2"/>
  <c r="B172" i="2"/>
  <c r="E170" i="2"/>
  <c r="F169" i="2"/>
  <c r="B168" i="2"/>
  <c r="E166" i="2"/>
  <c r="F165" i="2"/>
  <c r="B164" i="2"/>
  <c r="E162" i="2"/>
  <c r="F161" i="2"/>
  <c r="B160" i="2"/>
  <c r="F157" i="2"/>
  <c r="B156" i="2"/>
  <c r="E154" i="2"/>
  <c r="D243" i="2"/>
  <c r="B242" i="2"/>
  <c r="E240" i="2"/>
  <c r="D239" i="2"/>
  <c r="B238" i="2"/>
  <c r="E236" i="2"/>
  <c r="F235" i="2"/>
  <c r="B234" i="2"/>
  <c r="E232" i="2"/>
  <c r="F231" i="2"/>
  <c r="B230" i="2"/>
  <c r="E228" i="2"/>
  <c r="F227" i="2"/>
  <c r="B226" i="2"/>
  <c r="E224" i="2"/>
  <c r="F223" i="2"/>
  <c r="B222" i="2"/>
  <c r="E220" i="2"/>
  <c r="F219" i="2"/>
  <c r="B218" i="2"/>
  <c r="F215" i="2"/>
  <c r="B214" i="2"/>
  <c r="E212" i="2"/>
  <c r="F211" i="2"/>
  <c r="B210" i="2"/>
  <c r="E208" i="2"/>
  <c r="F207" i="2"/>
  <c r="B206" i="2"/>
  <c r="E204" i="2"/>
  <c r="F203" i="2"/>
  <c r="B202" i="2"/>
  <c r="E200" i="2"/>
  <c r="F199" i="2"/>
  <c r="B198" i="2"/>
  <c r="E277" i="2"/>
  <c r="F276" i="2"/>
  <c r="B275" i="2"/>
  <c r="E273" i="2"/>
  <c r="F272" i="2"/>
  <c r="B271" i="2"/>
  <c r="E269" i="2"/>
  <c r="F268" i="2"/>
  <c r="B267" i="2"/>
  <c r="E265" i="2"/>
  <c r="F264" i="2"/>
  <c r="B263" i="2"/>
  <c r="E261" i="2"/>
  <c r="F260" i="2"/>
  <c r="B259" i="2"/>
  <c r="E257" i="2"/>
  <c r="F256" i="2"/>
  <c r="B255" i="2"/>
  <c r="E253" i="2"/>
  <c r="F252" i="2"/>
  <c r="B251" i="2"/>
  <c r="E249" i="2"/>
  <c r="F248" i="2"/>
  <c r="B247" i="2"/>
  <c r="E245" i="2"/>
  <c r="F244" i="2"/>
  <c r="B301" i="2"/>
  <c r="E299" i="2"/>
  <c r="F298" i="2"/>
  <c r="B297" i="2"/>
  <c r="E295" i="2"/>
  <c r="F294" i="2"/>
  <c r="B293" i="2"/>
  <c r="E291" i="2"/>
  <c r="F290" i="2"/>
  <c r="B289" i="2"/>
  <c r="E287" i="2"/>
  <c r="F286" i="2"/>
  <c r="B285" i="2"/>
  <c r="E283" i="2"/>
  <c r="F282" i="2"/>
  <c r="E260" i="2"/>
  <c r="E256" i="2"/>
  <c r="E252" i="2"/>
  <c r="E248" i="2"/>
  <c r="E244" i="2"/>
  <c r="E298" i="2"/>
  <c r="E294" i="2"/>
  <c r="E290" i="2"/>
  <c r="E286" i="2"/>
  <c r="E282" i="2"/>
  <c r="E21" i="2"/>
  <c r="E17" i="2"/>
  <c r="F74" i="2"/>
  <c r="F110" i="2"/>
  <c r="B109" i="2"/>
  <c r="F106" i="2"/>
  <c r="B105" i="2"/>
  <c r="F102" i="2"/>
  <c r="B101" i="2"/>
  <c r="F98" i="2"/>
  <c r="B97" i="2"/>
  <c r="F94" i="2"/>
  <c r="B93" i="2"/>
  <c r="F90" i="2"/>
  <c r="B89" i="2"/>
  <c r="F86" i="2"/>
  <c r="F82" i="2"/>
  <c r="F78" i="2"/>
  <c r="E153" i="2"/>
  <c r="D152" i="2"/>
  <c r="C151" i="2"/>
  <c r="E149" i="2"/>
  <c r="D148" i="2"/>
  <c r="C147" i="2"/>
  <c r="E145" i="2"/>
  <c r="D144" i="2"/>
  <c r="C143" i="2"/>
  <c r="E141" i="2"/>
  <c r="D140" i="2"/>
  <c r="C139" i="2"/>
  <c r="E137" i="2"/>
  <c r="D136" i="2"/>
  <c r="C135" i="2"/>
  <c r="E133" i="2"/>
  <c r="D132" i="2"/>
  <c r="C131" i="2"/>
  <c r="E129" i="2"/>
  <c r="D128" i="2"/>
  <c r="C127" i="2"/>
  <c r="E125" i="2"/>
  <c r="D124" i="2"/>
  <c r="C123" i="2"/>
  <c r="E121" i="2"/>
  <c r="D120" i="2"/>
  <c r="C119" i="2"/>
  <c r="E117" i="2"/>
  <c r="D116" i="2"/>
  <c r="C115" i="2"/>
  <c r="E113" i="2"/>
  <c r="D112" i="2"/>
  <c r="C111" i="2"/>
  <c r="E195" i="2"/>
  <c r="F194" i="2"/>
  <c r="B193" i="2"/>
  <c r="E191" i="2"/>
  <c r="F190" i="2"/>
  <c r="B189" i="2"/>
  <c r="F186" i="2"/>
  <c r="B185" i="2"/>
  <c r="E183" i="2"/>
  <c r="F182" i="2"/>
  <c r="B181" i="2"/>
  <c r="E179" i="2"/>
  <c r="F178" i="2"/>
  <c r="B177" i="2"/>
  <c r="E175" i="2"/>
  <c r="F174" i="2"/>
  <c r="B173" i="2"/>
  <c r="E171" i="2"/>
  <c r="F170" i="2"/>
  <c r="B169" i="2"/>
  <c r="E167" i="2"/>
  <c r="F166" i="2"/>
  <c r="B165" i="2"/>
  <c r="E163" i="2"/>
  <c r="F162" i="2"/>
  <c r="B161" i="2"/>
  <c r="E159" i="2"/>
  <c r="F158" i="2"/>
  <c r="B157" i="2"/>
  <c r="E155" i="2"/>
  <c r="F154" i="2"/>
  <c r="B243" i="2"/>
  <c r="E241" i="2"/>
  <c r="D240" i="2"/>
  <c r="B239" i="2"/>
  <c r="E237" i="2"/>
  <c r="F236" i="2"/>
  <c r="E233" i="2"/>
  <c r="F232" i="2"/>
  <c r="B231" i="2"/>
  <c r="E229" i="2"/>
  <c r="F228" i="2"/>
  <c r="B227" i="2"/>
  <c r="E225" i="2"/>
  <c r="F224" i="2"/>
  <c r="B223" i="2"/>
  <c r="E221" i="2"/>
  <c r="F220" i="2"/>
  <c r="B219" i="2"/>
  <c r="E217" i="2"/>
  <c r="F216" i="2"/>
  <c r="B215" i="2"/>
  <c r="E213" i="2"/>
  <c r="F212" i="2"/>
  <c r="B211" i="2"/>
  <c r="E209" i="2"/>
  <c r="F208" i="2"/>
  <c r="B207" i="2"/>
  <c r="E205" i="2"/>
  <c r="F204" i="2"/>
  <c r="B203" i="2"/>
  <c r="E201" i="2"/>
  <c r="F200" i="2"/>
  <c r="B199" i="2"/>
  <c r="E197" i="2"/>
  <c r="F281" i="2"/>
  <c r="F280" i="2"/>
  <c r="F279" i="2"/>
  <c r="F278" i="2"/>
  <c r="F277" i="2"/>
  <c r="B276" i="2"/>
  <c r="E274" i="2"/>
  <c r="F273" i="2"/>
  <c r="B272" i="2"/>
  <c r="E270" i="2"/>
  <c r="F269" i="2"/>
  <c r="B268" i="2"/>
  <c r="E266" i="2"/>
  <c r="F265" i="2"/>
  <c r="B264" i="2"/>
  <c r="E262" i="2"/>
  <c r="F261" i="2"/>
  <c r="B260" i="2"/>
  <c r="E258" i="2"/>
  <c r="F257" i="2"/>
  <c r="B256" i="2"/>
  <c r="E254" i="2"/>
  <c r="F253" i="2"/>
  <c r="B252" i="2"/>
  <c r="E250" i="2"/>
  <c r="F249" i="2"/>
  <c r="B248" i="2"/>
  <c r="E246" i="2"/>
  <c r="F245" i="2"/>
  <c r="B244" i="2"/>
  <c r="E300" i="2"/>
  <c r="F299" i="2"/>
  <c r="B298" i="2"/>
  <c r="E296" i="2"/>
  <c r="F295" i="2"/>
  <c r="B294" i="2"/>
  <c r="E292" i="2"/>
  <c r="F291" i="2"/>
  <c r="B290" i="2"/>
  <c r="E288" i="2"/>
  <c r="F287" i="2"/>
  <c r="B286" i="2"/>
  <c r="E284" i="2"/>
  <c r="F283" i="2"/>
  <c r="B282" i="2"/>
  <c r="B262" i="2"/>
  <c r="B258" i="2"/>
  <c r="B254" i="2"/>
  <c r="B250" i="2"/>
  <c r="B246" i="2"/>
  <c r="B300" i="2"/>
  <c r="F297" i="2"/>
  <c r="F293" i="2"/>
  <c r="F289" i="2"/>
  <c r="B288" i="2"/>
  <c r="B284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F75" i="2"/>
  <c r="B74" i="2"/>
  <c r="E72" i="2"/>
  <c r="F71" i="2"/>
  <c r="B110" i="2"/>
  <c r="E108" i="2"/>
  <c r="B106" i="2"/>
  <c r="E104" i="2"/>
  <c r="F103" i="2"/>
  <c r="B102" i="2"/>
  <c r="E100" i="2"/>
  <c r="F99" i="2"/>
  <c r="B98" i="2"/>
  <c r="E96" i="2"/>
  <c r="F95" i="2"/>
  <c r="B94" i="2"/>
  <c r="E92" i="2"/>
  <c r="F91" i="2"/>
  <c r="B90" i="2"/>
  <c r="E88" i="2"/>
  <c r="F87" i="2"/>
  <c r="B86" i="2"/>
  <c r="E84" i="2"/>
  <c r="F83" i="2"/>
  <c r="B82" i="2"/>
  <c r="E80" i="2"/>
  <c r="F79" i="2"/>
  <c r="B78" i="2"/>
  <c r="E76" i="2"/>
  <c r="D153" i="2"/>
  <c r="C152" i="2"/>
  <c r="E150" i="2"/>
  <c r="D149" i="2"/>
  <c r="C148" i="2"/>
  <c r="E146" i="2"/>
  <c r="D145" i="2"/>
  <c r="C144" i="2"/>
  <c r="D141" i="2"/>
  <c r="C140" i="2"/>
  <c r="E138" i="2"/>
  <c r="D137" i="2"/>
  <c r="C136" i="2"/>
  <c r="E134" i="2"/>
  <c r="D133" i="2"/>
  <c r="C132" i="2"/>
  <c r="E130" i="2"/>
  <c r="D129" i="2"/>
  <c r="C128" i="2"/>
  <c r="E126" i="2"/>
  <c r="D125" i="2"/>
  <c r="C124" i="2"/>
  <c r="E122" i="2"/>
  <c r="D121" i="2"/>
  <c r="C120" i="2"/>
  <c r="E118" i="2"/>
  <c r="D117" i="2"/>
  <c r="C116" i="2"/>
  <c r="E114" i="2"/>
  <c r="D113" i="2"/>
  <c r="C112" i="2"/>
  <c r="E196" i="2"/>
  <c r="F195" i="2"/>
  <c r="B194" i="2"/>
  <c r="E192" i="2"/>
  <c r="F191" i="2"/>
  <c r="B190" i="2"/>
  <c r="E188" i="2"/>
  <c r="F187" i="2"/>
  <c r="B186" i="2"/>
  <c r="E184" i="2"/>
  <c r="F183" i="2"/>
  <c r="B182" i="2"/>
  <c r="E180" i="2"/>
  <c r="F179" i="2"/>
  <c r="B178" i="2"/>
  <c r="E176" i="2"/>
  <c r="F175" i="2"/>
  <c r="B174" i="2"/>
  <c r="E172" i="2"/>
  <c r="F171" i="2"/>
  <c r="B170" i="2"/>
  <c r="E168" i="2"/>
  <c r="F167" i="2"/>
  <c r="B166" i="2"/>
  <c r="E164" i="2"/>
  <c r="F163" i="2"/>
  <c r="B162" i="2"/>
  <c r="E160" i="2"/>
  <c r="F159" i="2"/>
  <c r="B158" i="2"/>
  <c r="E156" i="2"/>
  <c r="F155" i="2"/>
  <c r="B154" i="2"/>
  <c r="E242" i="2"/>
  <c r="D241" i="2"/>
  <c r="B240" i="2"/>
  <c r="E238" i="2"/>
  <c r="F237" i="2"/>
  <c r="E234" i="2"/>
  <c r="F233" i="2"/>
  <c r="E230" i="2"/>
  <c r="F229" i="2"/>
  <c r="B228" i="2"/>
  <c r="E226" i="2"/>
  <c r="F225" i="2"/>
  <c r="B224" i="2"/>
  <c r="E222" i="2"/>
  <c r="F221" i="2"/>
  <c r="B220" i="2"/>
  <c r="E218" i="2"/>
  <c r="F217" i="2"/>
  <c r="B216" i="2"/>
  <c r="E214" i="2"/>
  <c r="F213" i="2"/>
  <c r="B212" i="2"/>
  <c r="E210" i="2"/>
  <c r="F209" i="2"/>
  <c r="B208" i="2"/>
  <c r="E206" i="2"/>
  <c r="F205" i="2"/>
  <c r="B204" i="2"/>
  <c r="E202" i="2"/>
  <c r="F201" i="2"/>
  <c r="B200" i="2"/>
  <c r="E198" i="2"/>
  <c r="F197" i="2"/>
  <c r="B281" i="2"/>
  <c r="B280" i="2"/>
  <c r="B279" i="2"/>
  <c r="B278" i="2"/>
  <c r="B277" i="2"/>
  <c r="E275" i="2"/>
  <c r="F274" i="2"/>
  <c r="B273" i="2"/>
  <c r="E271" i="2"/>
  <c r="F270" i="2"/>
  <c r="B269" i="2"/>
  <c r="E267" i="2"/>
  <c r="F266" i="2"/>
  <c r="B265" i="2"/>
  <c r="E263" i="2"/>
  <c r="F262" i="2"/>
  <c r="B261" i="2"/>
  <c r="E259" i="2"/>
  <c r="F258" i="2"/>
  <c r="B257" i="2"/>
  <c r="E255" i="2"/>
  <c r="F254" i="2"/>
  <c r="B253" i="2"/>
  <c r="E251" i="2"/>
  <c r="F250" i="2"/>
  <c r="B249" i="2"/>
  <c r="E247" i="2"/>
  <c r="F246" i="2"/>
  <c r="B245" i="2"/>
  <c r="E301" i="2"/>
  <c r="F300" i="2"/>
  <c r="B299" i="2"/>
  <c r="E297" i="2"/>
  <c r="F296" i="2"/>
  <c r="B295" i="2"/>
  <c r="E293" i="2"/>
  <c r="F292" i="2"/>
  <c r="B291" i="2"/>
  <c r="E289" i="2"/>
  <c r="F288" i="2"/>
  <c r="B287" i="2"/>
  <c r="E285" i="2"/>
  <c r="F284" i="2"/>
  <c r="B283" i="2"/>
  <c r="D228" i="2"/>
  <c r="D227" i="2"/>
  <c r="F130" i="2"/>
  <c r="D300" i="2"/>
  <c r="D299" i="2"/>
  <c r="D298" i="2"/>
  <c r="D297" i="2"/>
  <c r="D291" i="2"/>
  <c r="D290" i="2"/>
  <c r="D289" i="2"/>
  <c r="D282" i="2"/>
  <c r="D19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D301" i="2"/>
  <c r="D296" i="2"/>
  <c r="D295" i="2"/>
  <c r="D294" i="2"/>
  <c r="D293" i="2"/>
  <c r="D292" i="2"/>
  <c r="D288" i="2"/>
  <c r="D287" i="2"/>
  <c r="D286" i="2"/>
  <c r="D285" i="2"/>
  <c r="D284" i="2"/>
  <c r="D283" i="2"/>
  <c r="B236" i="2"/>
  <c r="C236" i="2"/>
  <c r="B232" i="2"/>
  <c r="C232" i="2"/>
  <c r="F184" i="2"/>
  <c r="D184" i="2"/>
  <c r="D134" i="2"/>
  <c r="F134" i="2"/>
  <c r="B235" i="2"/>
  <c r="C235" i="2"/>
  <c r="F150" i="2"/>
  <c r="F243" i="2"/>
  <c r="F242" i="2"/>
  <c r="F241" i="2"/>
  <c r="F240" i="2"/>
  <c r="F239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F118" i="2"/>
  <c r="C238" i="2"/>
  <c r="C234" i="2"/>
  <c r="C231" i="2"/>
  <c r="D226" i="2"/>
  <c r="D224" i="2"/>
  <c r="F146" i="2"/>
  <c r="F114" i="2"/>
  <c r="D188" i="2"/>
  <c r="D180" i="2"/>
  <c r="C237" i="2"/>
  <c r="C233" i="2"/>
  <c r="D230" i="2"/>
  <c r="D223" i="2"/>
  <c r="D232" i="2"/>
  <c r="C230" i="2"/>
  <c r="D222" i="2"/>
  <c r="C243" i="2"/>
  <c r="C242" i="2"/>
  <c r="C241" i="2"/>
  <c r="C240" i="2"/>
  <c r="C239" i="2"/>
  <c r="C193" i="2"/>
  <c r="C189" i="2"/>
  <c r="C185" i="2"/>
  <c r="C181" i="2"/>
  <c r="D238" i="2"/>
  <c r="D236" i="2"/>
  <c r="D234" i="2"/>
  <c r="B229" i="2"/>
  <c r="C229" i="2"/>
  <c r="F142" i="2"/>
  <c r="F126" i="2"/>
  <c r="F196" i="2"/>
  <c r="D195" i="2"/>
  <c r="D191" i="2"/>
  <c r="D187" i="2"/>
  <c r="D183" i="2"/>
  <c r="D179" i="2"/>
  <c r="F138" i="2"/>
  <c r="F122" i="2"/>
  <c r="D237" i="2"/>
  <c r="D235" i="2"/>
  <c r="D233" i="2"/>
  <c r="D231" i="2"/>
  <c r="D229" i="2"/>
  <c r="D225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B151" i="2"/>
  <c r="B139" i="2"/>
  <c r="B131" i="2"/>
  <c r="B123" i="2"/>
  <c r="B119" i="2"/>
  <c r="B115" i="2"/>
  <c r="B111" i="2"/>
  <c r="F153" i="2"/>
  <c r="B150" i="2"/>
  <c r="F149" i="2"/>
  <c r="B146" i="2"/>
  <c r="F145" i="2"/>
  <c r="B142" i="2"/>
  <c r="F141" i="2"/>
  <c r="B138" i="2"/>
  <c r="F137" i="2"/>
  <c r="B134" i="2"/>
  <c r="F133" i="2"/>
  <c r="B130" i="2"/>
  <c r="F129" i="2"/>
  <c r="B126" i="2"/>
  <c r="F125" i="2"/>
  <c r="B122" i="2"/>
  <c r="F121" i="2"/>
  <c r="B118" i="2"/>
  <c r="F117" i="2"/>
  <c r="B114" i="2"/>
  <c r="F113" i="2"/>
  <c r="C195" i="2"/>
  <c r="C191" i="2"/>
  <c r="C187" i="2"/>
  <c r="C183" i="2"/>
  <c r="C179" i="2"/>
  <c r="B147" i="2"/>
  <c r="B143" i="2"/>
  <c r="B135" i="2"/>
  <c r="B127" i="2"/>
  <c r="D194" i="2"/>
  <c r="D193" i="2"/>
  <c r="D190" i="2"/>
  <c r="D189" i="2"/>
  <c r="D186" i="2"/>
  <c r="D185" i="2"/>
  <c r="D182" i="2"/>
  <c r="D181" i="2"/>
  <c r="D178" i="2"/>
  <c r="C196" i="2"/>
  <c r="C194" i="2"/>
  <c r="C192" i="2"/>
  <c r="C190" i="2"/>
  <c r="C188" i="2"/>
  <c r="C186" i="2"/>
  <c r="C184" i="2"/>
  <c r="C182" i="2"/>
  <c r="C180" i="2"/>
  <c r="C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B153" i="2"/>
  <c r="F152" i="2"/>
  <c r="B149" i="2"/>
  <c r="F148" i="2"/>
  <c r="B145" i="2"/>
  <c r="F144" i="2"/>
  <c r="B141" i="2"/>
  <c r="F140" i="2"/>
  <c r="B137" i="2"/>
  <c r="F136" i="2"/>
  <c r="B133" i="2"/>
  <c r="F132" i="2"/>
  <c r="B129" i="2"/>
  <c r="F128" i="2"/>
  <c r="B125" i="2"/>
  <c r="F124" i="2"/>
  <c r="B121" i="2"/>
  <c r="F120" i="2"/>
  <c r="B117" i="2"/>
  <c r="F116" i="2"/>
  <c r="B113" i="2"/>
  <c r="F112" i="2"/>
  <c r="B152" i="2"/>
  <c r="F151" i="2"/>
  <c r="B148" i="2"/>
  <c r="F147" i="2"/>
  <c r="B144" i="2"/>
  <c r="F143" i="2"/>
  <c r="B140" i="2"/>
  <c r="F139" i="2"/>
  <c r="B136" i="2"/>
  <c r="F135" i="2"/>
  <c r="B132" i="2"/>
  <c r="F131" i="2"/>
  <c r="B128" i="2"/>
  <c r="F127" i="2"/>
  <c r="B124" i="2"/>
  <c r="F123" i="2"/>
  <c r="B120" i="2"/>
  <c r="F119" i="2"/>
  <c r="B116" i="2"/>
  <c r="F115" i="2"/>
  <c r="B112" i="2"/>
  <c r="F111" i="2"/>
  <c r="D110" i="2"/>
  <c r="D109" i="2"/>
  <c r="F107" i="2"/>
  <c r="D107" i="2"/>
  <c r="D108" i="2"/>
  <c r="D103" i="2"/>
  <c r="D102" i="2"/>
  <c r="D98" i="2"/>
  <c r="D97" i="2"/>
  <c r="D96" i="2"/>
  <c r="D92" i="2"/>
  <c r="D87" i="2"/>
  <c r="D86" i="2"/>
  <c r="D85" i="2"/>
  <c r="D84" i="2"/>
  <c r="D83" i="2"/>
  <c r="D82" i="2"/>
  <c r="D81" i="2"/>
  <c r="D79" i="2"/>
  <c r="D78" i="2"/>
  <c r="D77" i="2"/>
  <c r="D76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D106" i="2"/>
  <c r="D105" i="2"/>
  <c r="D104" i="2"/>
  <c r="D101" i="2"/>
  <c r="D100" i="2"/>
  <c r="D99" i="2"/>
  <c r="D95" i="2"/>
  <c r="D94" i="2"/>
  <c r="D93" i="2"/>
  <c r="D91" i="2"/>
  <c r="D90" i="2"/>
  <c r="D89" i="2"/>
  <c r="D88" i="2"/>
  <c r="D80" i="2"/>
  <c r="D75" i="2"/>
  <c r="D74" i="2"/>
  <c r="D73" i="2"/>
  <c r="D72" i="2"/>
  <c r="D71" i="2"/>
  <c r="C75" i="2"/>
  <c r="C74" i="2"/>
  <c r="C73" i="2"/>
  <c r="C72" i="2"/>
  <c r="C71" i="2"/>
  <c r="C5" i="2"/>
  <c r="C25" i="2"/>
  <c r="B31" i="2"/>
  <c r="C37" i="2"/>
  <c r="C43" i="2"/>
  <c r="C51" i="2"/>
  <c r="B59" i="2"/>
  <c r="B65" i="2"/>
  <c r="E70" i="2"/>
  <c r="E58" i="2"/>
  <c r="E46" i="2"/>
  <c r="E30" i="2"/>
  <c r="E18" i="2"/>
  <c r="E14" i="2"/>
  <c r="E6" i="2"/>
  <c r="F39" i="2"/>
  <c r="F41" i="2"/>
  <c r="F43" i="2"/>
  <c r="F45" i="2"/>
  <c r="F47" i="2"/>
  <c r="F49" i="2"/>
  <c r="F51" i="2"/>
  <c r="F53" i="2"/>
  <c r="E69" i="2"/>
  <c r="E65" i="2"/>
  <c r="E61" i="2"/>
  <c r="E57" i="2"/>
  <c r="E53" i="2"/>
  <c r="E49" i="2"/>
  <c r="E45" i="2"/>
  <c r="E41" i="2"/>
  <c r="E37" i="2"/>
  <c r="E33" i="2"/>
  <c r="E29" i="2"/>
  <c r="E25" i="2"/>
  <c r="C9" i="2"/>
  <c r="C21" i="2"/>
  <c r="C27" i="2"/>
  <c r="C33" i="2"/>
  <c r="B39" i="2"/>
  <c r="C45" i="2"/>
  <c r="C53" i="2"/>
  <c r="B57" i="2"/>
  <c r="C63" i="2"/>
  <c r="C69" i="2"/>
  <c r="E62" i="2"/>
  <c r="E50" i="2"/>
  <c r="E38" i="2"/>
  <c r="E26" i="2"/>
  <c r="B4" i="2"/>
  <c r="B12" i="2"/>
  <c r="C14" i="2"/>
  <c r="C16" i="2"/>
  <c r="C18" i="2"/>
  <c r="B20" i="2"/>
  <c r="C22" i="2"/>
  <c r="C24" i="2"/>
  <c r="C26" i="2"/>
  <c r="B28" i="2"/>
  <c r="C30" i="2"/>
  <c r="C32" i="2"/>
  <c r="C34" i="2"/>
  <c r="B36" i="2"/>
  <c r="B38" i="2"/>
  <c r="B40" i="2"/>
  <c r="B42" i="2"/>
  <c r="C44" i="2"/>
  <c r="B46" i="2"/>
  <c r="B48" i="2"/>
  <c r="B50" i="2"/>
  <c r="C52" i="2"/>
  <c r="C54" i="2"/>
  <c r="C56" i="2"/>
  <c r="C58" i="2"/>
  <c r="C60" i="2"/>
  <c r="C62" i="2"/>
  <c r="C64" i="2"/>
  <c r="C66" i="2"/>
  <c r="C68" i="2"/>
  <c r="B70" i="2"/>
  <c r="C13" i="2"/>
  <c r="C17" i="2"/>
  <c r="B23" i="2"/>
  <c r="C29" i="2"/>
  <c r="C35" i="2"/>
  <c r="B41" i="2"/>
  <c r="C47" i="2"/>
  <c r="C49" i="2"/>
  <c r="C55" i="2"/>
  <c r="C61" i="2"/>
  <c r="B67" i="2"/>
  <c r="E66" i="2"/>
  <c r="E54" i="2"/>
  <c r="E42" i="2"/>
  <c r="E34" i="2"/>
  <c r="E22" i="2"/>
  <c r="E10" i="2"/>
  <c r="C8" i="2"/>
  <c r="F38" i="2"/>
  <c r="F40" i="2"/>
  <c r="F42" i="2"/>
  <c r="F44" i="2"/>
  <c r="F46" i="2"/>
  <c r="F48" i="2"/>
  <c r="F50" i="2"/>
  <c r="F52" i="2"/>
  <c r="F70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C48" i="2"/>
  <c r="C23" i="2"/>
  <c r="B24" i="2"/>
  <c r="B25" i="2"/>
  <c r="D46" i="2"/>
  <c r="D52" i="2"/>
  <c r="F61" i="2"/>
  <c r="C7" i="2"/>
  <c r="B8" i="2"/>
  <c r="B9" i="2"/>
  <c r="C65" i="2"/>
  <c r="D44" i="2"/>
  <c r="C70" i="2"/>
  <c r="C31" i="2"/>
  <c r="B32" i="2"/>
  <c r="B33" i="2"/>
  <c r="D38" i="2"/>
  <c r="C39" i="2"/>
  <c r="C40" i="2"/>
  <c r="C46" i="2"/>
  <c r="C59" i="2"/>
  <c r="B60" i="2"/>
  <c r="B62" i="2"/>
  <c r="B63" i="2"/>
  <c r="D70" i="2"/>
  <c r="D39" i="2"/>
  <c r="C42" i="2"/>
  <c r="B44" i="2"/>
  <c r="D48" i="2"/>
  <c r="C50" i="2"/>
  <c r="B52" i="2"/>
  <c r="D56" i="2"/>
  <c r="D62" i="2"/>
  <c r="D64" i="2"/>
  <c r="C15" i="2"/>
  <c r="B16" i="2"/>
  <c r="B17" i="2"/>
  <c r="D42" i="2"/>
  <c r="D50" i="2"/>
  <c r="F56" i="2"/>
  <c r="F64" i="2"/>
  <c r="C67" i="2"/>
  <c r="B68" i="2"/>
  <c r="F69" i="2"/>
  <c r="B56" i="2"/>
  <c r="D17" i="2"/>
  <c r="D25" i="2"/>
  <c r="D33" i="2"/>
  <c r="B43" i="2"/>
  <c r="B45" i="2"/>
  <c r="B47" i="2"/>
  <c r="B49" i="2"/>
  <c r="B51" i="2"/>
  <c r="B53" i="2"/>
  <c r="D60" i="2"/>
  <c r="D68" i="2"/>
  <c r="B2" i="2"/>
  <c r="C4" i="2"/>
  <c r="F9" i="2"/>
  <c r="B10" i="2"/>
  <c r="C12" i="2"/>
  <c r="F17" i="2"/>
  <c r="B18" i="2"/>
  <c r="C20" i="2"/>
  <c r="F25" i="2"/>
  <c r="B26" i="2"/>
  <c r="C28" i="2"/>
  <c r="F33" i="2"/>
  <c r="B34" i="2"/>
  <c r="C36" i="2"/>
  <c r="D40" i="2"/>
  <c r="C41" i="2"/>
  <c r="B55" i="2"/>
  <c r="C57" i="2"/>
  <c r="F60" i="2"/>
  <c r="B61" i="2"/>
  <c r="B64" i="2"/>
  <c r="F65" i="2"/>
  <c r="B66" i="2"/>
  <c r="F68" i="2"/>
  <c r="B69" i="2"/>
  <c r="D9" i="2"/>
  <c r="D4" i="2"/>
  <c r="B5" i="2"/>
  <c r="F6" i="2"/>
  <c r="D12" i="2"/>
  <c r="B13" i="2"/>
  <c r="F14" i="2"/>
  <c r="D20" i="2"/>
  <c r="B21" i="2"/>
  <c r="F22" i="2"/>
  <c r="D28" i="2"/>
  <c r="B29" i="2"/>
  <c r="F30" i="2"/>
  <c r="D36" i="2"/>
  <c r="B37" i="2"/>
  <c r="C38" i="2"/>
  <c r="D41" i="2"/>
  <c r="D43" i="2"/>
  <c r="D45" i="2"/>
  <c r="D47" i="2"/>
  <c r="D49" i="2"/>
  <c r="D51" i="2"/>
  <c r="D53" i="2"/>
  <c r="F57" i="2"/>
  <c r="D58" i="2"/>
  <c r="D66" i="2"/>
  <c r="B58" i="2"/>
  <c r="F2" i="2"/>
  <c r="B3" i="2"/>
  <c r="D5" i="2"/>
  <c r="F10" i="2"/>
  <c r="B11" i="2"/>
  <c r="D13" i="2"/>
  <c r="F18" i="2"/>
  <c r="B19" i="2"/>
  <c r="D21" i="2"/>
  <c r="F26" i="2"/>
  <c r="B27" i="2"/>
  <c r="D29" i="2"/>
  <c r="F34" i="2"/>
  <c r="B35" i="2"/>
  <c r="D37" i="2"/>
  <c r="D55" i="2"/>
  <c r="D59" i="2"/>
  <c r="D63" i="2"/>
  <c r="D67" i="2"/>
  <c r="F5" i="2"/>
  <c r="B6" i="2"/>
  <c r="D8" i="2"/>
  <c r="F13" i="2"/>
  <c r="B14" i="2"/>
  <c r="D16" i="2"/>
  <c r="F21" i="2"/>
  <c r="B22" i="2"/>
  <c r="D24" i="2"/>
  <c r="F29" i="2"/>
  <c r="B30" i="2"/>
  <c r="D32" i="2"/>
  <c r="F37" i="2"/>
  <c r="B54" i="2"/>
  <c r="F55" i="2"/>
  <c r="F59" i="2"/>
  <c r="F63" i="2"/>
  <c r="F67" i="2"/>
  <c r="F54" i="2"/>
  <c r="D57" i="2"/>
  <c r="F58" i="2"/>
  <c r="D61" i="2"/>
  <c r="F62" i="2"/>
  <c r="D65" i="2"/>
  <c r="F66" i="2"/>
  <c r="D69" i="2"/>
  <c r="D3" i="2"/>
  <c r="F4" i="2"/>
  <c r="D7" i="2"/>
  <c r="F8" i="2"/>
  <c r="D11" i="2"/>
  <c r="F12" i="2"/>
  <c r="D15" i="2"/>
  <c r="F16" i="2"/>
  <c r="D19" i="2"/>
  <c r="F20" i="2"/>
  <c r="D23" i="2"/>
  <c r="F24" i="2"/>
  <c r="D27" i="2"/>
  <c r="F28" i="2"/>
  <c r="D31" i="2"/>
  <c r="F32" i="2"/>
  <c r="D35" i="2"/>
  <c r="F36" i="2"/>
  <c r="D2" i="2"/>
  <c r="F3" i="2"/>
  <c r="D6" i="2"/>
  <c r="F7" i="2"/>
  <c r="D10" i="2"/>
  <c r="F11" i="2"/>
  <c r="D14" i="2"/>
  <c r="F15" i="2"/>
  <c r="D18" i="2"/>
  <c r="F19" i="2"/>
  <c r="D22" i="2"/>
  <c r="F23" i="2"/>
  <c r="D26" i="2"/>
  <c r="F27" i="2"/>
  <c r="D30" i="2"/>
  <c r="F31" i="2"/>
  <c r="D34" i="2"/>
  <c r="F35" i="2"/>
  <c r="D54" i="2"/>
</calcChain>
</file>

<file path=xl/sharedStrings.xml><?xml version="1.0" encoding="utf-8"?>
<sst xmlns="http://schemas.openxmlformats.org/spreadsheetml/2006/main" count="1079" uniqueCount="98">
  <si>
    <t>Name</t>
  </si>
  <si>
    <t>Darlington</t>
  </si>
  <si>
    <t>Pickering</t>
  </si>
  <si>
    <t>Bruce_Power</t>
  </si>
  <si>
    <t>DeCew</t>
  </si>
  <si>
    <t>Sidney</t>
  </si>
  <si>
    <t>Frankford</t>
  </si>
  <si>
    <t>Meyersburg</t>
  </si>
  <si>
    <t>Seymour</t>
  </si>
  <si>
    <t>Auburn</t>
  </si>
  <si>
    <t>Eugenia</t>
  </si>
  <si>
    <t>Lakefield</t>
  </si>
  <si>
    <t>Merrickville</t>
  </si>
  <si>
    <t>Calabogie</t>
  </si>
  <si>
    <t>Stewartville</t>
  </si>
  <si>
    <t>Arnprior</t>
  </si>
  <si>
    <t>Chenaux</t>
  </si>
  <si>
    <t>Nipissing</t>
  </si>
  <si>
    <t>McVittie</t>
  </si>
  <si>
    <t>Coniston</t>
  </si>
  <si>
    <t>Stinson</t>
  </si>
  <si>
    <t>Matabitchuan</t>
  </si>
  <si>
    <t>Chute</t>
  </si>
  <si>
    <t>Wawaitin</t>
  </si>
  <si>
    <t>Aguasabon</t>
  </si>
  <si>
    <t>Alexander</t>
  </si>
  <si>
    <t>Harmon</t>
  </si>
  <si>
    <t>Kipling</t>
  </si>
  <si>
    <t>DeCew_2</t>
  </si>
  <si>
    <t>SAB_Pump</t>
  </si>
  <si>
    <t>SAB_II</t>
  </si>
  <si>
    <t>SAB_I</t>
  </si>
  <si>
    <t>Sills_Island</t>
  </si>
  <si>
    <t>Hagues_Reach</t>
  </si>
  <si>
    <t>Ranney_Falls</t>
  </si>
  <si>
    <t>Healey_Falls</t>
  </si>
  <si>
    <t>Big_Chute</t>
  </si>
  <si>
    <t>High_Falls</t>
  </si>
  <si>
    <t>Trethewey_Falls</t>
  </si>
  <si>
    <t>Hanna_Chute</t>
  </si>
  <si>
    <t>South_Falls</t>
  </si>
  <si>
    <t>R._H._Saunders</t>
  </si>
  <si>
    <t>Ragged_Rapids</t>
  </si>
  <si>
    <t>Big_Eddy</t>
  </si>
  <si>
    <t>Mountain_Chute</t>
  </si>
  <si>
    <t>Barrett_Chute</t>
  </si>
  <si>
    <t>Chats_Falls</t>
  </si>
  <si>
    <t>Elliot_Chute</t>
  </si>
  <si>
    <t>Bingham_Chute</t>
  </si>
  <si>
    <t>Des_Joachims</t>
  </si>
  <si>
    <t>Otto_Holden</t>
  </si>
  <si>
    <t>Crystal_Falls</t>
  </si>
  <si>
    <t>Lower_Notch</t>
  </si>
  <si>
    <t>Hound_Chute</t>
  </si>
  <si>
    <t>Kakabeka_Falls</t>
  </si>
  <si>
    <t>Sandy_Falls</t>
  </si>
  <si>
    <t>Silver_Falls</t>
  </si>
  <si>
    <t>Lower_Sturgeon</t>
  </si>
  <si>
    <t>Cameron_Falls</t>
  </si>
  <si>
    <t>Pine_Portage</t>
  </si>
  <si>
    <t>Abitibi_Canyon</t>
  </si>
  <si>
    <t>Peter_Sutherland_Sr.</t>
  </si>
  <si>
    <t>Little_Long</t>
  </si>
  <si>
    <t>Smoky_Falls_2</t>
  </si>
  <si>
    <t>Whitedog_Falls</t>
  </si>
  <si>
    <t>Otter_Rapids</t>
  </si>
  <si>
    <t>Caribou_Falls</t>
  </si>
  <si>
    <t>Manitou_Falls</t>
  </si>
  <si>
    <t>Ear_Falls</t>
  </si>
  <si>
    <t>Lac_Seul</t>
  </si>
  <si>
    <t>Date</t>
  </si>
  <si>
    <t>PowerStation</t>
  </si>
  <si>
    <t>Status</t>
  </si>
  <si>
    <t>Comment</t>
  </si>
  <si>
    <t>index</t>
  </si>
  <si>
    <t>PowRandNum</t>
  </si>
  <si>
    <t>InspectorNames</t>
  </si>
  <si>
    <t>Mike</t>
  </si>
  <si>
    <t>Dave</t>
  </si>
  <si>
    <t>Sam</t>
  </si>
  <si>
    <t>Steve</t>
  </si>
  <si>
    <t xml:space="preserve">Jerry </t>
  </si>
  <si>
    <t xml:space="preserve">Morty </t>
  </si>
  <si>
    <t>Rick</t>
  </si>
  <si>
    <t>Beth</t>
  </si>
  <si>
    <t>Danielle</t>
  </si>
  <si>
    <t>Summer</t>
  </si>
  <si>
    <t>inspRand</t>
  </si>
  <si>
    <t>PASS</t>
  </si>
  <si>
    <t>FAIL</t>
  </si>
  <si>
    <t>SCHEDULED</t>
  </si>
  <si>
    <t>statusRand</t>
  </si>
  <si>
    <t>Missing equipment</t>
  </si>
  <si>
    <t>On the schedule</t>
  </si>
  <si>
    <t>InspectorName</t>
  </si>
  <si>
    <t>Id</t>
  </si>
  <si>
    <t>PowerStationId</t>
  </si>
  <si>
    <t>Looks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</si>
</sst>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15" fontId="0" fillId="0" borderId="0" xfId="0" applyNumberFormat="1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15" fontId="0" fillId="3" borderId="1" xfId="0" applyNumberFormat="1" applyFont="1" applyFill="1" applyBorder="1"/>
    <xf numFmtId="0" fontId="0" fillId="3" borderId="2" xfId="0" applyNumberFormat="1" applyFont="1" applyFill="1" applyBorder="1"/>
    <xf numFmtId="15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848125-7ABA-454F-869D-8ED2D8A8B327}" name="Table13" displayName="Table13" ref="A1:I301" totalsRowShown="0">
  <autoFilter ref="A1:I301" xr:uid="{E197F8D1-B4BB-41FE-8DAB-03CF3A20F8E2}"/>
  <tableColumns count="9">
    <tableColumn id="7" xr3:uid="{8FFD82B0-3245-4F1E-93EE-9562D62D5B4B}" name="Date"/>
    <tableColumn id="9" xr3:uid="{6734B444-E1E7-42C1-8BE1-0B9BDB542BC6}" name="PowerStationId" dataDxfId="8">
      <calculatedColumnFormula>VLOOKUP(Table13[[#This Row],[PowRandNum]],Table37[#All],2)</calculatedColumnFormula>
    </tableColumn>
    <tableColumn id="3" xr3:uid="{32228141-F790-4339-B080-24F21DCC2AD2}" name="PowerStation" dataDxfId="7">
      <calculatedColumnFormula>VLOOKUP(Table13[[#This Row],[PowRandNum]],Table37[#All],3)</calculatedColumnFormula>
    </tableColumn>
    <tableColumn id="2" xr3:uid="{B78DFC84-37EA-415B-A585-83707CDDAA5C}" name="InspectorName" dataDxfId="6">
      <calculatedColumnFormula>VLOOKUP(Table13[[#This Row],[inspRand]],Table48[#All],2)</calculatedColumnFormula>
    </tableColumn>
    <tableColumn id="4" xr3:uid="{1314633E-68A6-4589-B436-B32778DBA692}" name="Status" dataDxfId="5">
      <calculatedColumnFormula>VLOOKUP(Table13[[#This Row],[statusRand]],Table59[#All],1)</calculatedColumnFormula>
    </tableColumn>
    <tableColumn id="5" xr3:uid="{6FB0F614-F711-4FD9-A847-4BC12A7E0EFC}" name="Comment" dataDxfId="4">
      <calculatedColumnFormula>VLOOKUP(Table13[[#This Row],[inspRand]],Table59[#All],3)</calculatedColumnFormula>
    </tableColumn>
    <tableColumn id="1" xr3:uid="{7282120D-740B-45A2-ADC3-269B9F8E9C6B}" name="PowRandNum" dataDxfId="3">
      <calculatedColumnFormula>RANDBETWEEN(1,69)</calculatedColumnFormula>
    </tableColumn>
    <tableColumn id="6" xr3:uid="{1C364749-66E2-4CCA-A8B9-BD52807B2AD1}" name="inspRand" dataDxfId="2">
      <calculatedColumnFormula>RANDBETWEEN(1,10)</calculatedColumnFormula>
    </tableColumn>
    <tableColumn id="8" xr3:uid="{8899F305-23BF-4800-A583-949B8B258A8D}" name="statusRand" dataDxfId="1">
      <calculatedColumnFormula>RANDBETWEEN(0,2)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2A3EA8-BFCE-41D5-B60F-F46E1D04BE98}" name="Table37" displayName="Table37" ref="K1:M70" totalsRowShown="0">
  <autoFilter ref="K1:M70" xr:uid="{E3DCBDD6-3872-4BFC-80B6-65EFE114C60F}"/>
  <tableColumns count="3">
    <tableColumn id="1" xr3:uid="{310C31A8-3B3A-46BC-A404-D21BEEAD6D21}" name="index"/>
    <tableColumn id="3" xr3:uid="{325599B0-70F4-431E-9971-069AEBF2C833}" name="Id" dataDxfId="0"/>
    <tableColumn id="2" xr3:uid="{1BE4C325-5168-45AD-A218-4E9887F77269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4466ED-16AF-485A-82B1-54AE687BACC8}" name="Table48" displayName="Table48" ref="O1:P11" totalsRowShown="0">
  <autoFilter ref="O1:P11" xr:uid="{FE7EBAB9-B750-4F9C-A9D3-9CEB663FCFCC}"/>
  <tableColumns count="2">
    <tableColumn id="1" xr3:uid="{98527699-057E-4442-9FD7-D773A967BB39}" name="index"/>
    <tableColumn id="2" xr3:uid="{A23FEF91-1A1B-4A4F-9942-EB1E0F0807C4}" name="InspectorNam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60A203-637C-46FD-9665-41DE7CFE4FF9}" name="Table59" displayName="Table59" ref="R1:T4" totalsRowShown="0">
  <autoFilter ref="R1:T4" xr:uid="{3022753B-72EF-4708-B26F-5A32BD475AF5}"/>
  <tableColumns count="3">
    <tableColumn id="1" xr3:uid="{6F4AC518-4553-435A-AE56-49E69EAF1EB4}" name="index"/>
    <tableColumn id="2" xr3:uid="{EB86421A-CD82-477F-B70A-57D34923CB79}" name="Status"/>
    <tableColumn id="3" xr3:uid="{E0AD6D06-1D1F-4C65-A2CD-1EA8F6C60960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ED55-8DBB-4900-91C7-194D6E164D81}">
  <dimension ref="A1:G301"/>
  <sheetViews>
    <sheetView tabSelected="1" zoomScale="85" zoomScaleNormal="85" workbookViewId="0">
      <selection activeCell="B7" sqref="B7"/>
    </sheetView>
  </sheetViews>
  <sheetFormatPr defaultRowHeight="13.2" customHeight="1" x14ac:dyDescent="0.3"/>
  <cols>
    <col min="1" max="1" width="10.5546875" bestFit="1" customWidth="1"/>
    <col min="2" max="2" width="14.6640625" bestFit="1" customWidth="1"/>
    <col min="3" max="3" width="19.44140625" bestFit="1" customWidth="1"/>
    <col min="4" max="4" width="14.5546875" bestFit="1" customWidth="1"/>
    <col min="5" max="5" width="6.44140625" bestFit="1" customWidth="1"/>
    <col min="6" max="6" width="17.88671875" bestFit="1" customWidth="1"/>
    <col min="7" max="7" width="2.6640625" customWidth="1"/>
  </cols>
  <sheetData>
    <row r="1" spans="1:7" ht="13.2" customHeight="1" x14ac:dyDescent="0.3">
      <c r="A1" s="4" t="s">
        <v>70</v>
      </c>
      <c r="B1" s="5" t="s">
        <v>96</v>
      </c>
      <c r="C1" s="5" t="s">
        <v>71</v>
      </c>
      <c r="D1" s="5" t="s">
        <v>94</v>
      </c>
      <c r="E1" s="5" t="s">
        <v>72</v>
      </c>
      <c r="F1" s="5" t="s">
        <v>73</v>
      </c>
      <c r="G1" s="1"/>
    </row>
    <row r="2" spans="1:7" ht="13.2" customHeight="1" x14ac:dyDescent="0.3">
      <c r="A2" s="8">
        <v>44864</v>
      </c>
      <c r="B2" s="9">
        <v>145</v>
      </c>
      <c r="C2" s="9" t="s">
        <v>2</v>
      </c>
      <c r="D2" s="9" t="s">
        <v>83</v>
      </c>
      <c r="E2" s="9">
        <v>2</v>
      </c>
      <c r="F2" s="9" t="s">
        <v>92</v>
      </c>
      <c r="G2" s="1"/>
    </row>
    <row r="3" spans="1:7" ht="13.2" customHeight="1" x14ac:dyDescent="0.3">
      <c r="A3" s="10">
        <v>44865</v>
      </c>
      <c r="B3" s="11">
        <v>147</v>
      </c>
      <c r="C3" s="11" t="s">
        <v>4</v>
      </c>
      <c r="D3" s="12" t="s">
        <v>80</v>
      </c>
      <c r="E3" s="12">
        <v>2</v>
      </c>
      <c r="F3" s="12" t="s">
        <v>92</v>
      </c>
      <c r="G3" s="1"/>
    </row>
    <row r="4" spans="1:7" ht="13.2" customHeight="1" x14ac:dyDescent="0.3">
      <c r="A4" s="8">
        <v>44866</v>
      </c>
      <c r="B4" s="9">
        <v>154</v>
      </c>
      <c r="C4" s="9" t="s">
        <v>32</v>
      </c>
      <c r="D4" s="13" t="s">
        <v>79</v>
      </c>
      <c r="E4" s="13">
        <v>2</v>
      </c>
      <c r="F4" s="13" t="s">
        <v>92</v>
      </c>
    </row>
    <row r="5" spans="1:7" ht="13.2" customHeight="1" x14ac:dyDescent="0.3">
      <c r="A5" s="10">
        <v>44867</v>
      </c>
      <c r="B5" s="11">
        <v>170</v>
      </c>
      <c r="C5" s="11" t="s">
        <v>42</v>
      </c>
      <c r="D5" s="7" t="s">
        <v>79</v>
      </c>
      <c r="E5" s="7">
        <v>2</v>
      </c>
      <c r="F5" s="7" t="s">
        <v>92</v>
      </c>
    </row>
    <row r="6" spans="1:7" ht="13.2" customHeight="1" x14ac:dyDescent="0.3">
      <c r="A6" s="8">
        <v>44868</v>
      </c>
      <c r="B6" s="9">
        <v>176</v>
      </c>
      <c r="C6" s="9" t="s">
        <v>15</v>
      </c>
      <c r="D6" s="6" t="s">
        <v>81</v>
      </c>
      <c r="E6" s="6">
        <v>0</v>
      </c>
      <c r="F6" s="6" t="s">
        <v>92</v>
      </c>
    </row>
    <row r="7" spans="1:7" ht="13.2" customHeight="1" x14ac:dyDescent="0.3">
      <c r="A7" s="10">
        <v>44869</v>
      </c>
      <c r="B7" s="11">
        <v>164</v>
      </c>
      <c r="C7" s="11" t="s">
        <v>12</v>
      </c>
      <c r="D7" s="7" t="s">
        <v>85</v>
      </c>
      <c r="E7" s="7">
        <v>1</v>
      </c>
      <c r="F7" s="7" t="s">
        <v>92</v>
      </c>
    </row>
    <row r="8" spans="1:7" ht="13.2" customHeight="1" x14ac:dyDescent="0.3">
      <c r="A8" s="8">
        <v>44870</v>
      </c>
      <c r="B8" s="9">
        <v>159</v>
      </c>
      <c r="C8" s="9" t="s">
        <v>9</v>
      </c>
      <c r="D8" s="6" t="s">
        <v>86</v>
      </c>
      <c r="E8" s="6">
        <v>0</v>
      </c>
      <c r="F8" s="6" t="s">
        <v>92</v>
      </c>
    </row>
    <row r="9" spans="1:7" ht="13.2" customHeight="1" x14ac:dyDescent="0.3">
      <c r="A9" s="10">
        <v>44871</v>
      </c>
      <c r="B9" s="11">
        <v>155</v>
      </c>
      <c r="C9" s="11" t="s">
        <v>7</v>
      </c>
      <c r="D9" s="7" t="s">
        <v>83</v>
      </c>
      <c r="E9" s="7">
        <v>1</v>
      </c>
      <c r="F9" s="7" t="s">
        <v>92</v>
      </c>
    </row>
    <row r="10" spans="1:7" ht="13.2" customHeight="1" x14ac:dyDescent="0.3">
      <c r="A10" s="8">
        <v>44872</v>
      </c>
      <c r="B10" s="9">
        <v>177</v>
      </c>
      <c r="C10" s="9" t="s">
        <v>46</v>
      </c>
      <c r="D10" s="6" t="s">
        <v>86</v>
      </c>
      <c r="E10" s="6">
        <v>1</v>
      </c>
      <c r="F10" s="6" t="s">
        <v>92</v>
      </c>
    </row>
    <row r="11" spans="1:7" ht="13.2" customHeight="1" x14ac:dyDescent="0.3">
      <c r="A11" s="10">
        <v>44873</v>
      </c>
      <c r="B11" s="11">
        <v>151</v>
      </c>
      <c r="C11" s="11" t="s">
        <v>31</v>
      </c>
      <c r="D11" s="7" t="s">
        <v>80</v>
      </c>
      <c r="E11" s="7">
        <v>2</v>
      </c>
      <c r="F11" s="7" t="s">
        <v>92</v>
      </c>
    </row>
    <row r="12" spans="1:7" ht="13.2" customHeight="1" x14ac:dyDescent="0.3">
      <c r="A12" s="8">
        <v>44874</v>
      </c>
      <c r="B12" s="9">
        <v>204</v>
      </c>
      <c r="C12" s="9" t="s">
        <v>63</v>
      </c>
      <c r="D12" s="6" t="s">
        <v>85</v>
      </c>
      <c r="E12" s="6">
        <v>0</v>
      </c>
      <c r="F12" s="6" t="s">
        <v>92</v>
      </c>
    </row>
    <row r="13" spans="1:7" ht="13.2" customHeight="1" x14ac:dyDescent="0.3">
      <c r="A13" s="10">
        <v>44875</v>
      </c>
      <c r="B13" s="11">
        <v>180</v>
      </c>
      <c r="C13" s="11" t="s">
        <v>48</v>
      </c>
      <c r="D13" s="7" t="s">
        <v>80</v>
      </c>
      <c r="E13" s="7">
        <v>2</v>
      </c>
      <c r="F13" s="7" t="s">
        <v>92</v>
      </c>
    </row>
    <row r="14" spans="1:7" ht="13.2" customHeight="1" x14ac:dyDescent="0.3">
      <c r="A14" s="8">
        <v>44876</v>
      </c>
      <c r="B14" s="9">
        <v>191</v>
      </c>
      <c r="C14" s="9" t="s">
        <v>22</v>
      </c>
      <c r="D14" s="6" t="s">
        <v>81</v>
      </c>
      <c r="E14" s="6">
        <v>2</v>
      </c>
      <c r="F14" s="6" t="s">
        <v>92</v>
      </c>
    </row>
    <row r="15" spans="1:7" ht="13.2" customHeight="1" x14ac:dyDescent="0.3">
      <c r="A15" s="10">
        <v>44877</v>
      </c>
      <c r="B15" s="11">
        <v>194</v>
      </c>
      <c r="C15" s="11" t="s">
        <v>55</v>
      </c>
      <c r="D15" s="7" t="s">
        <v>80</v>
      </c>
      <c r="E15" s="7">
        <v>0</v>
      </c>
      <c r="F15" s="7" t="s">
        <v>92</v>
      </c>
    </row>
    <row r="16" spans="1:7" ht="13.2" customHeight="1" x14ac:dyDescent="0.3">
      <c r="A16" s="8">
        <v>44878</v>
      </c>
      <c r="B16" s="9">
        <v>152</v>
      </c>
      <c r="C16" s="9" t="s">
        <v>5</v>
      </c>
      <c r="D16" s="6" t="s">
        <v>77</v>
      </c>
      <c r="E16" s="6">
        <v>2</v>
      </c>
      <c r="F16" s="6" t="s">
        <v>97</v>
      </c>
    </row>
    <row r="17" spans="1:6" ht="13.2" customHeight="1" x14ac:dyDescent="0.3">
      <c r="A17" s="10">
        <v>44879</v>
      </c>
      <c r="B17" s="11">
        <v>147</v>
      </c>
      <c r="C17" s="11" t="s">
        <v>4</v>
      </c>
      <c r="D17" s="7" t="s">
        <v>81</v>
      </c>
      <c r="E17" s="7">
        <v>0</v>
      </c>
      <c r="F17" s="7" t="s">
        <v>92</v>
      </c>
    </row>
    <row r="18" spans="1:6" ht="13.2" customHeight="1" x14ac:dyDescent="0.3">
      <c r="A18" s="8">
        <v>44880</v>
      </c>
      <c r="B18" s="9">
        <v>193</v>
      </c>
      <c r="C18" s="9" t="s">
        <v>54</v>
      </c>
      <c r="D18" s="6" t="s">
        <v>83</v>
      </c>
      <c r="E18" s="6">
        <v>1</v>
      </c>
      <c r="F18" s="6" t="s">
        <v>92</v>
      </c>
    </row>
    <row r="19" spans="1:6" ht="13.2" customHeight="1" x14ac:dyDescent="0.3">
      <c r="A19" s="10">
        <v>44881</v>
      </c>
      <c r="B19" s="11">
        <v>148</v>
      </c>
      <c r="C19" s="11" t="s">
        <v>28</v>
      </c>
      <c r="D19" s="7" t="s">
        <v>86</v>
      </c>
      <c r="E19" s="7">
        <v>2</v>
      </c>
      <c r="F19" s="7" t="s">
        <v>92</v>
      </c>
    </row>
    <row r="20" spans="1:6" ht="13.2" customHeight="1" x14ac:dyDescent="0.3">
      <c r="A20" s="8">
        <v>44882</v>
      </c>
      <c r="B20" s="9">
        <v>169</v>
      </c>
      <c r="C20" s="9" t="s">
        <v>41</v>
      </c>
      <c r="D20" s="6" t="s">
        <v>81</v>
      </c>
      <c r="E20" s="6">
        <v>0</v>
      </c>
      <c r="F20" s="6" t="s">
        <v>92</v>
      </c>
    </row>
    <row r="21" spans="1:6" ht="13.2" customHeight="1" x14ac:dyDescent="0.3">
      <c r="A21" s="10">
        <v>44883</v>
      </c>
      <c r="B21" s="11">
        <v>173</v>
      </c>
      <c r="C21" s="11" t="s">
        <v>45</v>
      </c>
      <c r="D21" s="7" t="s">
        <v>82</v>
      </c>
      <c r="E21" s="7">
        <v>0</v>
      </c>
      <c r="F21" s="7" t="s">
        <v>92</v>
      </c>
    </row>
    <row r="22" spans="1:6" ht="13.2" customHeight="1" x14ac:dyDescent="0.3">
      <c r="A22" s="8">
        <v>44884</v>
      </c>
      <c r="B22" s="9">
        <v>166</v>
      </c>
      <c r="C22" s="9" t="s">
        <v>38</v>
      </c>
      <c r="D22" s="6" t="s">
        <v>81</v>
      </c>
      <c r="E22" s="6">
        <v>0</v>
      </c>
      <c r="F22" s="6" t="s">
        <v>92</v>
      </c>
    </row>
    <row r="23" spans="1:6" ht="13.2" customHeight="1" x14ac:dyDescent="0.3">
      <c r="A23" s="10">
        <v>44885</v>
      </c>
      <c r="B23" s="11">
        <v>155</v>
      </c>
      <c r="C23" s="11" t="s">
        <v>7</v>
      </c>
      <c r="D23" s="7" t="s">
        <v>84</v>
      </c>
      <c r="E23" s="7">
        <v>1</v>
      </c>
      <c r="F23" s="7" t="s">
        <v>92</v>
      </c>
    </row>
    <row r="24" spans="1:6" ht="13.2" customHeight="1" x14ac:dyDescent="0.3">
      <c r="A24" s="8">
        <v>44886</v>
      </c>
      <c r="B24" s="9">
        <v>178</v>
      </c>
      <c r="C24" s="9" t="s">
        <v>16</v>
      </c>
      <c r="D24" s="6" t="s">
        <v>80</v>
      </c>
      <c r="E24" s="6">
        <v>2</v>
      </c>
      <c r="F24" s="6" t="s">
        <v>92</v>
      </c>
    </row>
    <row r="25" spans="1:6" ht="13.2" customHeight="1" x14ac:dyDescent="0.3">
      <c r="A25" s="10">
        <v>44887</v>
      </c>
      <c r="B25" s="11">
        <v>149</v>
      </c>
      <c r="C25" s="11" t="s">
        <v>29</v>
      </c>
      <c r="D25" s="7" t="s">
        <v>86</v>
      </c>
      <c r="E25" s="7">
        <v>1</v>
      </c>
      <c r="F25" s="7" t="s">
        <v>92</v>
      </c>
    </row>
    <row r="26" spans="1:6" ht="13.2" customHeight="1" x14ac:dyDescent="0.3">
      <c r="A26" s="8">
        <v>44888</v>
      </c>
      <c r="B26" s="9">
        <v>177</v>
      </c>
      <c r="C26" s="9" t="s">
        <v>46</v>
      </c>
      <c r="D26" s="6" t="s">
        <v>80</v>
      </c>
      <c r="E26" s="6">
        <v>2</v>
      </c>
      <c r="F26" s="6" t="s">
        <v>92</v>
      </c>
    </row>
    <row r="27" spans="1:6" ht="13.2" customHeight="1" x14ac:dyDescent="0.3">
      <c r="A27" s="10">
        <v>44889</v>
      </c>
      <c r="B27" s="11">
        <v>155</v>
      </c>
      <c r="C27" s="11" t="s">
        <v>7</v>
      </c>
      <c r="D27" s="7" t="s">
        <v>85</v>
      </c>
      <c r="E27" s="7">
        <v>0</v>
      </c>
      <c r="F27" s="7" t="s">
        <v>92</v>
      </c>
    </row>
    <row r="28" spans="1:6" ht="13.2" customHeight="1" x14ac:dyDescent="0.3">
      <c r="A28" s="8">
        <v>44890</v>
      </c>
      <c r="B28" s="9">
        <v>149</v>
      </c>
      <c r="C28" s="9" t="s">
        <v>29</v>
      </c>
      <c r="D28" s="6" t="s">
        <v>77</v>
      </c>
      <c r="E28" s="6">
        <v>1</v>
      </c>
      <c r="F28" s="6" t="s">
        <v>97</v>
      </c>
    </row>
    <row r="29" spans="1:6" ht="13.2" customHeight="1" x14ac:dyDescent="0.3">
      <c r="A29" s="10">
        <v>44891</v>
      </c>
      <c r="B29" s="11">
        <v>172</v>
      </c>
      <c r="C29" s="11" t="s">
        <v>44</v>
      </c>
      <c r="D29" s="7" t="s">
        <v>79</v>
      </c>
      <c r="E29" s="7">
        <v>2</v>
      </c>
      <c r="F29" s="7" t="s">
        <v>92</v>
      </c>
    </row>
    <row r="30" spans="1:6" ht="13.2" customHeight="1" x14ac:dyDescent="0.3">
      <c r="A30" s="8">
        <v>44892</v>
      </c>
      <c r="B30" s="9">
        <v>201</v>
      </c>
      <c r="C30" s="9" t="s">
        <v>60</v>
      </c>
      <c r="D30" s="6" t="s">
        <v>80</v>
      </c>
      <c r="E30" s="6">
        <v>1</v>
      </c>
      <c r="F30" s="6" t="s">
        <v>92</v>
      </c>
    </row>
    <row r="31" spans="1:6" ht="13.2" customHeight="1" x14ac:dyDescent="0.3">
      <c r="A31" s="10">
        <v>44893</v>
      </c>
      <c r="B31" s="11">
        <v>205</v>
      </c>
      <c r="C31" s="11" t="s">
        <v>26</v>
      </c>
      <c r="D31" s="7" t="s">
        <v>80</v>
      </c>
      <c r="E31" s="7">
        <v>0</v>
      </c>
      <c r="F31" s="7" t="s">
        <v>92</v>
      </c>
    </row>
    <row r="32" spans="1:6" ht="13.2" customHeight="1" x14ac:dyDescent="0.3">
      <c r="A32" s="8">
        <v>44894</v>
      </c>
      <c r="B32" s="9">
        <v>189</v>
      </c>
      <c r="C32" s="9" t="s">
        <v>52</v>
      </c>
      <c r="D32" s="6" t="s">
        <v>83</v>
      </c>
      <c r="E32" s="6">
        <v>1</v>
      </c>
      <c r="F32" s="6" t="s">
        <v>92</v>
      </c>
    </row>
    <row r="33" spans="1:6" ht="13.2" customHeight="1" x14ac:dyDescent="0.3">
      <c r="A33" s="10">
        <v>44895</v>
      </c>
      <c r="B33" s="11">
        <v>144</v>
      </c>
      <c r="C33" s="11" t="s">
        <v>1</v>
      </c>
      <c r="D33" s="7" t="s">
        <v>79</v>
      </c>
      <c r="E33" s="7">
        <v>0</v>
      </c>
      <c r="F33" s="7" t="s">
        <v>92</v>
      </c>
    </row>
    <row r="34" spans="1:6" ht="13.2" customHeight="1" x14ac:dyDescent="0.3">
      <c r="A34" s="8">
        <v>44896</v>
      </c>
      <c r="B34" s="9">
        <v>171</v>
      </c>
      <c r="C34" s="9" t="s">
        <v>43</v>
      </c>
      <c r="D34" s="6" t="s">
        <v>78</v>
      </c>
      <c r="E34" s="6">
        <v>1</v>
      </c>
      <c r="F34" s="6" t="s">
        <v>92</v>
      </c>
    </row>
    <row r="35" spans="1:6" ht="13.2" customHeight="1" x14ac:dyDescent="0.3">
      <c r="A35" s="10">
        <v>44897</v>
      </c>
      <c r="B35" s="11">
        <v>154</v>
      </c>
      <c r="C35" s="11" t="s">
        <v>32</v>
      </c>
      <c r="D35" s="7" t="s">
        <v>84</v>
      </c>
      <c r="E35" s="7">
        <v>2</v>
      </c>
      <c r="F35" s="7" t="s">
        <v>92</v>
      </c>
    </row>
    <row r="36" spans="1:6" ht="13.2" customHeight="1" x14ac:dyDescent="0.3">
      <c r="A36" s="8">
        <v>44898</v>
      </c>
      <c r="B36" s="9">
        <v>192</v>
      </c>
      <c r="C36" s="9" t="s">
        <v>23</v>
      </c>
      <c r="D36" s="6" t="s">
        <v>80</v>
      </c>
      <c r="E36" s="6">
        <v>1</v>
      </c>
      <c r="F36" s="6" t="s">
        <v>92</v>
      </c>
    </row>
    <row r="37" spans="1:6" ht="13.2" customHeight="1" x14ac:dyDescent="0.3">
      <c r="A37" s="10">
        <v>44899</v>
      </c>
      <c r="B37" s="11">
        <v>160</v>
      </c>
      <c r="C37" s="11" t="s">
        <v>10</v>
      </c>
      <c r="D37" s="7" t="s">
        <v>83</v>
      </c>
      <c r="E37" s="7">
        <v>1</v>
      </c>
      <c r="F37" s="7" t="s">
        <v>92</v>
      </c>
    </row>
    <row r="38" spans="1:6" ht="13.2" customHeight="1" x14ac:dyDescent="0.3">
      <c r="A38" s="8">
        <v>44900</v>
      </c>
      <c r="B38" s="9">
        <v>183</v>
      </c>
      <c r="C38" s="9" t="s">
        <v>18</v>
      </c>
      <c r="D38" s="6" t="s">
        <v>84</v>
      </c>
      <c r="E38" s="6">
        <v>1</v>
      </c>
      <c r="F38" s="6" t="s">
        <v>92</v>
      </c>
    </row>
    <row r="39" spans="1:6" ht="13.2" customHeight="1" x14ac:dyDescent="0.3">
      <c r="A39" s="10">
        <v>44901</v>
      </c>
      <c r="B39" s="11">
        <v>187</v>
      </c>
      <c r="C39" s="11" t="s">
        <v>20</v>
      </c>
      <c r="D39" s="7" t="s">
        <v>77</v>
      </c>
      <c r="E39" s="7">
        <v>1</v>
      </c>
      <c r="F39" s="7" t="s">
        <v>97</v>
      </c>
    </row>
    <row r="40" spans="1:6" ht="13.2" customHeight="1" x14ac:dyDescent="0.3">
      <c r="A40" s="8">
        <v>44902</v>
      </c>
      <c r="B40" s="9">
        <v>174</v>
      </c>
      <c r="C40" s="9" t="s">
        <v>13</v>
      </c>
      <c r="D40" s="6" t="s">
        <v>78</v>
      </c>
      <c r="E40" s="6">
        <v>2</v>
      </c>
      <c r="F40" s="6" t="s">
        <v>92</v>
      </c>
    </row>
    <row r="41" spans="1:6" ht="13.2" customHeight="1" x14ac:dyDescent="0.3">
      <c r="A41" s="10">
        <v>44903</v>
      </c>
      <c r="B41" s="11">
        <v>167</v>
      </c>
      <c r="C41" s="11" t="s">
        <v>39</v>
      </c>
      <c r="D41" s="7" t="s">
        <v>81</v>
      </c>
      <c r="E41" s="7">
        <v>1</v>
      </c>
      <c r="F41" s="7" t="s">
        <v>92</v>
      </c>
    </row>
    <row r="42" spans="1:6" ht="13.2" customHeight="1" x14ac:dyDescent="0.3">
      <c r="A42" s="8">
        <v>44904</v>
      </c>
      <c r="B42" s="9">
        <v>151</v>
      </c>
      <c r="C42" s="9" t="s">
        <v>31</v>
      </c>
      <c r="D42" s="6" t="s">
        <v>78</v>
      </c>
      <c r="E42" s="6">
        <v>0</v>
      </c>
      <c r="F42" s="6" t="s">
        <v>92</v>
      </c>
    </row>
    <row r="43" spans="1:6" ht="13.2" customHeight="1" x14ac:dyDescent="0.3">
      <c r="A43" s="10">
        <v>44905</v>
      </c>
      <c r="B43" s="11">
        <v>156</v>
      </c>
      <c r="C43" s="11" t="s">
        <v>33</v>
      </c>
      <c r="D43" s="7" t="s">
        <v>79</v>
      </c>
      <c r="E43" s="7">
        <v>2</v>
      </c>
      <c r="F43" s="7" t="s">
        <v>92</v>
      </c>
    </row>
    <row r="44" spans="1:6" ht="13.2" customHeight="1" x14ac:dyDescent="0.3">
      <c r="A44" s="8">
        <v>44906</v>
      </c>
      <c r="B44" s="9">
        <v>165</v>
      </c>
      <c r="C44" s="9" t="s">
        <v>37</v>
      </c>
      <c r="D44" s="6" t="s">
        <v>84</v>
      </c>
      <c r="E44" s="6">
        <v>2</v>
      </c>
      <c r="F44" s="6" t="s">
        <v>92</v>
      </c>
    </row>
    <row r="45" spans="1:6" ht="13.2" customHeight="1" x14ac:dyDescent="0.3">
      <c r="A45" s="10">
        <v>44907</v>
      </c>
      <c r="B45" s="11">
        <v>173</v>
      </c>
      <c r="C45" s="11" t="s">
        <v>45</v>
      </c>
      <c r="D45" s="7" t="s">
        <v>78</v>
      </c>
      <c r="E45" s="7">
        <v>0</v>
      </c>
      <c r="F45" s="7" t="s">
        <v>92</v>
      </c>
    </row>
    <row r="46" spans="1:6" ht="13.2" customHeight="1" x14ac:dyDescent="0.3">
      <c r="A46" s="8">
        <v>44908</v>
      </c>
      <c r="B46" s="9">
        <v>185</v>
      </c>
      <c r="C46" s="9" t="s">
        <v>51</v>
      </c>
      <c r="D46" s="6" t="s">
        <v>82</v>
      </c>
      <c r="E46" s="6">
        <v>0</v>
      </c>
      <c r="F46" s="6" t="s">
        <v>92</v>
      </c>
    </row>
    <row r="47" spans="1:6" ht="13.2" customHeight="1" x14ac:dyDescent="0.3">
      <c r="A47" s="10">
        <v>44909</v>
      </c>
      <c r="B47" s="11">
        <v>161</v>
      </c>
      <c r="C47" s="11" t="s">
        <v>35</v>
      </c>
      <c r="D47" s="7" t="s">
        <v>82</v>
      </c>
      <c r="E47" s="7">
        <v>2</v>
      </c>
      <c r="F47" s="7" t="s">
        <v>92</v>
      </c>
    </row>
    <row r="48" spans="1:6" ht="13.2" customHeight="1" x14ac:dyDescent="0.3">
      <c r="A48" s="8">
        <v>44910</v>
      </c>
      <c r="B48" s="9">
        <v>210</v>
      </c>
      <c r="C48" s="9" t="s">
        <v>67</v>
      </c>
      <c r="D48" s="6" t="s">
        <v>84</v>
      </c>
      <c r="E48" s="6">
        <v>0</v>
      </c>
      <c r="F48" s="6" t="s">
        <v>92</v>
      </c>
    </row>
    <row r="49" spans="1:6" ht="13.2" customHeight="1" x14ac:dyDescent="0.3">
      <c r="A49" s="10">
        <v>44911</v>
      </c>
      <c r="B49" s="11">
        <v>204</v>
      </c>
      <c r="C49" s="11" t="s">
        <v>63</v>
      </c>
      <c r="D49" s="7" t="s">
        <v>86</v>
      </c>
      <c r="E49" s="7">
        <v>0</v>
      </c>
      <c r="F49" s="7" t="s">
        <v>92</v>
      </c>
    </row>
    <row r="50" spans="1:6" ht="13.2" customHeight="1" x14ac:dyDescent="0.3">
      <c r="A50" s="8">
        <v>44912</v>
      </c>
      <c r="B50" s="9">
        <v>194</v>
      </c>
      <c r="C50" s="9" t="s">
        <v>55</v>
      </c>
      <c r="D50" s="6" t="s">
        <v>77</v>
      </c>
      <c r="E50" s="6">
        <v>2</v>
      </c>
      <c r="F50" s="6" t="s">
        <v>97</v>
      </c>
    </row>
    <row r="51" spans="1:6" ht="13.2" customHeight="1" x14ac:dyDescent="0.3">
      <c r="A51" s="10">
        <v>44913</v>
      </c>
      <c r="B51" s="11">
        <v>146</v>
      </c>
      <c r="C51" s="11" t="s">
        <v>3</v>
      </c>
      <c r="D51" s="7" t="s">
        <v>80</v>
      </c>
      <c r="E51" s="7">
        <v>0</v>
      </c>
      <c r="F51" s="7" t="s">
        <v>92</v>
      </c>
    </row>
    <row r="52" spans="1:6" ht="13.2" customHeight="1" x14ac:dyDescent="0.3">
      <c r="A52" s="8">
        <v>44914</v>
      </c>
      <c r="B52" s="9">
        <v>149</v>
      </c>
      <c r="C52" s="9" t="s">
        <v>29</v>
      </c>
      <c r="D52" s="6" t="s">
        <v>79</v>
      </c>
      <c r="E52" s="6">
        <v>0</v>
      </c>
      <c r="F52" s="6" t="s">
        <v>92</v>
      </c>
    </row>
    <row r="53" spans="1:6" ht="13.2" customHeight="1" x14ac:dyDescent="0.3">
      <c r="A53" s="10">
        <v>44915</v>
      </c>
      <c r="B53" s="11">
        <v>193</v>
      </c>
      <c r="C53" s="11" t="s">
        <v>54</v>
      </c>
      <c r="D53" s="7" t="s">
        <v>81</v>
      </c>
      <c r="E53" s="7">
        <v>1</v>
      </c>
      <c r="F53" s="7" t="s">
        <v>92</v>
      </c>
    </row>
    <row r="54" spans="1:6" ht="13.2" customHeight="1" x14ac:dyDescent="0.3">
      <c r="A54" s="8">
        <v>44916</v>
      </c>
      <c r="B54" s="9">
        <v>191</v>
      </c>
      <c r="C54" s="9" t="s">
        <v>22</v>
      </c>
      <c r="D54" s="6" t="s">
        <v>77</v>
      </c>
      <c r="E54" s="6">
        <v>0</v>
      </c>
      <c r="F54" s="6" t="s">
        <v>97</v>
      </c>
    </row>
    <row r="55" spans="1:6" ht="13.2" customHeight="1" x14ac:dyDescent="0.3">
      <c r="A55" s="10">
        <v>44917</v>
      </c>
      <c r="B55" s="11">
        <v>212</v>
      </c>
      <c r="C55" s="11" t="s">
        <v>69</v>
      </c>
      <c r="D55" s="7" t="s">
        <v>77</v>
      </c>
      <c r="E55" s="7">
        <v>2</v>
      </c>
      <c r="F55" s="7" t="s">
        <v>97</v>
      </c>
    </row>
    <row r="56" spans="1:6" ht="13.2" customHeight="1" x14ac:dyDescent="0.3">
      <c r="A56" s="8">
        <v>44918</v>
      </c>
      <c r="B56" s="9">
        <v>160</v>
      </c>
      <c r="C56" s="9" t="s">
        <v>10</v>
      </c>
      <c r="D56" s="6" t="s">
        <v>80</v>
      </c>
      <c r="E56" s="6">
        <v>0</v>
      </c>
      <c r="F56" s="6" t="s">
        <v>92</v>
      </c>
    </row>
    <row r="57" spans="1:6" ht="13.2" customHeight="1" x14ac:dyDescent="0.3">
      <c r="A57" s="10">
        <v>44919</v>
      </c>
      <c r="B57" s="11">
        <v>144</v>
      </c>
      <c r="C57" s="11" t="s">
        <v>1</v>
      </c>
      <c r="D57" s="7" t="s">
        <v>80</v>
      </c>
      <c r="E57" s="7">
        <v>2</v>
      </c>
      <c r="F57" s="7" t="s">
        <v>92</v>
      </c>
    </row>
    <row r="58" spans="1:6" ht="13.2" customHeight="1" x14ac:dyDescent="0.3">
      <c r="A58" s="8">
        <v>44920</v>
      </c>
      <c r="B58" s="9">
        <v>152</v>
      </c>
      <c r="C58" s="9" t="s">
        <v>5</v>
      </c>
      <c r="D58" s="6" t="s">
        <v>82</v>
      </c>
      <c r="E58" s="6">
        <v>0</v>
      </c>
      <c r="F58" s="6" t="s">
        <v>92</v>
      </c>
    </row>
    <row r="59" spans="1:6" ht="13.2" customHeight="1" x14ac:dyDescent="0.3">
      <c r="A59" s="10">
        <v>44921</v>
      </c>
      <c r="B59" s="11">
        <v>148</v>
      </c>
      <c r="C59" s="11" t="s">
        <v>28</v>
      </c>
      <c r="D59" s="7" t="s">
        <v>82</v>
      </c>
      <c r="E59" s="7">
        <v>0</v>
      </c>
      <c r="F59" s="7" t="s">
        <v>92</v>
      </c>
    </row>
    <row r="60" spans="1:6" ht="13.2" customHeight="1" x14ac:dyDescent="0.3">
      <c r="A60" s="8">
        <v>44922</v>
      </c>
      <c r="B60" s="9">
        <v>159</v>
      </c>
      <c r="C60" s="9" t="s">
        <v>9</v>
      </c>
      <c r="D60" s="6" t="s">
        <v>82</v>
      </c>
      <c r="E60" s="6">
        <v>2</v>
      </c>
      <c r="F60" s="6" t="s">
        <v>92</v>
      </c>
    </row>
    <row r="61" spans="1:6" ht="13.2" customHeight="1" x14ac:dyDescent="0.3">
      <c r="A61" s="10">
        <v>44923</v>
      </c>
      <c r="B61" s="11">
        <v>160</v>
      </c>
      <c r="C61" s="11" t="s">
        <v>10</v>
      </c>
      <c r="D61" s="7" t="s">
        <v>83</v>
      </c>
      <c r="E61" s="7">
        <v>1</v>
      </c>
      <c r="F61" s="7" t="s">
        <v>92</v>
      </c>
    </row>
    <row r="62" spans="1:6" ht="13.2" customHeight="1" x14ac:dyDescent="0.3">
      <c r="A62" s="8">
        <v>44924</v>
      </c>
      <c r="B62" s="9">
        <v>159</v>
      </c>
      <c r="C62" s="9" t="s">
        <v>9</v>
      </c>
      <c r="D62" s="6" t="s">
        <v>81</v>
      </c>
      <c r="E62" s="6">
        <v>0</v>
      </c>
      <c r="F62" s="6" t="s">
        <v>92</v>
      </c>
    </row>
    <row r="63" spans="1:6" ht="13.2" customHeight="1" x14ac:dyDescent="0.3">
      <c r="A63" s="10">
        <v>44925</v>
      </c>
      <c r="B63" s="11">
        <v>192</v>
      </c>
      <c r="C63" s="11" t="s">
        <v>23</v>
      </c>
      <c r="D63" s="7" t="s">
        <v>79</v>
      </c>
      <c r="E63" s="7">
        <v>1</v>
      </c>
      <c r="F63" s="7" t="s">
        <v>92</v>
      </c>
    </row>
    <row r="64" spans="1:6" ht="13.2" customHeight="1" x14ac:dyDescent="0.3">
      <c r="A64" s="8">
        <v>44926</v>
      </c>
      <c r="B64" s="9">
        <v>153</v>
      </c>
      <c r="C64" s="9" t="s">
        <v>6</v>
      </c>
      <c r="D64" s="6" t="s">
        <v>86</v>
      </c>
      <c r="E64" s="6">
        <v>0</v>
      </c>
      <c r="F64" s="6" t="s">
        <v>92</v>
      </c>
    </row>
    <row r="65" spans="1:6" ht="13.2" customHeight="1" x14ac:dyDescent="0.3">
      <c r="A65" s="10">
        <v>44927</v>
      </c>
      <c r="B65" s="11">
        <v>210</v>
      </c>
      <c r="C65" s="11" t="s">
        <v>67</v>
      </c>
      <c r="D65" s="7" t="s">
        <v>82</v>
      </c>
      <c r="E65" s="7">
        <v>1</v>
      </c>
      <c r="F65" s="7" t="s">
        <v>92</v>
      </c>
    </row>
    <row r="66" spans="1:6" ht="13.2" customHeight="1" x14ac:dyDescent="0.3">
      <c r="A66" s="8">
        <v>44928</v>
      </c>
      <c r="B66" s="9">
        <v>196</v>
      </c>
      <c r="C66" s="9" t="s">
        <v>24</v>
      </c>
      <c r="D66" s="6" t="s">
        <v>79</v>
      </c>
      <c r="E66" s="6">
        <v>1</v>
      </c>
      <c r="F66" s="6" t="s">
        <v>92</v>
      </c>
    </row>
    <row r="67" spans="1:6" ht="13.2" customHeight="1" x14ac:dyDescent="0.3">
      <c r="A67" s="10">
        <v>44929</v>
      </c>
      <c r="B67" s="11">
        <v>209</v>
      </c>
      <c r="C67" s="11" t="s">
        <v>66</v>
      </c>
      <c r="D67" s="7" t="s">
        <v>78</v>
      </c>
      <c r="E67" s="7">
        <v>2</v>
      </c>
      <c r="F67" s="7" t="s">
        <v>92</v>
      </c>
    </row>
    <row r="68" spans="1:6" ht="13.2" customHeight="1" x14ac:dyDescent="0.3">
      <c r="A68" s="8">
        <v>44930</v>
      </c>
      <c r="B68" s="9">
        <v>157</v>
      </c>
      <c r="C68" s="9" t="s">
        <v>34</v>
      </c>
      <c r="D68" s="6" t="s">
        <v>85</v>
      </c>
      <c r="E68" s="6">
        <v>0</v>
      </c>
      <c r="F68" s="6" t="s">
        <v>92</v>
      </c>
    </row>
    <row r="69" spans="1:6" ht="13.2" customHeight="1" x14ac:dyDescent="0.3">
      <c r="A69" s="10">
        <v>44931</v>
      </c>
      <c r="B69" s="11">
        <v>211</v>
      </c>
      <c r="C69" s="11" t="s">
        <v>68</v>
      </c>
      <c r="D69" s="7" t="s">
        <v>80</v>
      </c>
      <c r="E69" s="7">
        <v>0</v>
      </c>
      <c r="F69" s="7" t="s">
        <v>92</v>
      </c>
    </row>
    <row r="70" spans="1:6" ht="13.2" customHeight="1" x14ac:dyDescent="0.3">
      <c r="A70" s="8">
        <v>44932</v>
      </c>
      <c r="B70" s="9">
        <v>157</v>
      </c>
      <c r="C70" s="9" t="s">
        <v>34</v>
      </c>
      <c r="D70" s="6" t="s">
        <v>84</v>
      </c>
      <c r="E70" s="6">
        <v>1</v>
      </c>
      <c r="F70" s="6" t="s">
        <v>92</v>
      </c>
    </row>
    <row r="71" spans="1:6" ht="13.2" customHeight="1" x14ac:dyDescent="0.3">
      <c r="A71" s="10">
        <v>44933</v>
      </c>
      <c r="B71" s="11">
        <v>182</v>
      </c>
      <c r="C71" s="11" t="s">
        <v>49</v>
      </c>
      <c r="D71" s="7" t="s">
        <v>85</v>
      </c>
      <c r="E71" s="7">
        <v>0</v>
      </c>
      <c r="F71" s="7" t="s">
        <v>92</v>
      </c>
    </row>
    <row r="72" spans="1:6" ht="13.2" customHeight="1" x14ac:dyDescent="0.3">
      <c r="A72" s="8">
        <v>44934</v>
      </c>
      <c r="B72" s="9">
        <v>159</v>
      </c>
      <c r="C72" s="9" t="s">
        <v>9</v>
      </c>
      <c r="D72" s="6" t="s">
        <v>77</v>
      </c>
      <c r="E72" s="6">
        <v>2</v>
      </c>
      <c r="F72" s="6" t="s">
        <v>97</v>
      </c>
    </row>
    <row r="73" spans="1:6" ht="13.2" customHeight="1" x14ac:dyDescent="0.3">
      <c r="A73" s="10">
        <v>44935</v>
      </c>
      <c r="B73" s="11">
        <v>144</v>
      </c>
      <c r="C73" s="11" t="s">
        <v>1</v>
      </c>
      <c r="D73" s="7" t="s">
        <v>85</v>
      </c>
      <c r="E73" s="7">
        <v>1</v>
      </c>
      <c r="F73" s="7" t="s">
        <v>92</v>
      </c>
    </row>
    <row r="74" spans="1:6" ht="13.2" customHeight="1" x14ac:dyDescent="0.3">
      <c r="A74" s="8">
        <v>44936</v>
      </c>
      <c r="B74" s="9">
        <v>175</v>
      </c>
      <c r="C74" s="9" t="s">
        <v>14</v>
      </c>
      <c r="D74" s="6" t="s">
        <v>81</v>
      </c>
      <c r="E74" s="6">
        <v>1</v>
      </c>
      <c r="F74" s="6" t="s">
        <v>92</v>
      </c>
    </row>
    <row r="75" spans="1:6" ht="13.2" customHeight="1" x14ac:dyDescent="0.3">
      <c r="A75" s="10">
        <v>44937</v>
      </c>
      <c r="B75" s="11">
        <v>190</v>
      </c>
      <c r="C75" s="11" t="s">
        <v>53</v>
      </c>
      <c r="D75" s="7" t="s">
        <v>83</v>
      </c>
      <c r="E75" s="7">
        <v>1</v>
      </c>
      <c r="F75" s="7" t="s">
        <v>92</v>
      </c>
    </row>
    <row r="76" spans="1:6" ht="13.2" customHeight="1" x14ac:dyDescent="0.3">
      <c r="A76" s="8">
        <v>44938</v>
      </c>
      <c r="B76" s="9">
        <v>202</v>
      </c>
      <c r="C76" s="9" t="s">
        <v>61</v>
      </c>
      <c r="D76" s="6" t="s">
        <v>77</v>
      </c>
      <c r="E76" s="6">
        <v>2</v>
      </c>
      <c r="F76" s="6" t="s">
        <v>97</v>
      </c>
    </row>
    <row r="77" spans="1:6" ht="13.2" customHeight="1" x14ac:dyDescent="0.3">
      <c r="A77" s="10">
        <v>44939</v>
      </c>
      <c r="B77" s="11">
        <v>208</v>
      </c>
      <c r="C77" s="11" t="s">
        <v>65</v>
      </c>
      <c r="D77" s="7" t="s">
        <v>79</v>
      </c>
      <c r="E77" s="7">
        <v>2</v>
      </c>
      <c r="F77" s="7" t="s">
        <v>92</v>
      </c>
    </row>
    <row r="78" spans="1:6" ht="13.2" customHeight="1" x14ac:dyDescent="0.3">
      <c r="A78" s="8">
        <v>44940</v>
      </c>
      <c r="B78" s="9">
        <v>162</v>
      </c>
      <c r="C78" s="9" t="s">
        <v>11</v>
      </c>
      <c r="D78" s="6" t="s">
        <v>79</v>
      </c>
      <c r="E78" s="6">
        <v>2</v>
      </c>
      <c r="F78" s="6" t="s">
        <v>92</v>
      </c>
    </row>
    <row r="79" spans="1:6" ht="13.2" customHeight="1" x14ac:dyDescent="0.3">
      <c r="A79" s="10">
        <v>44941</v>
      </c>
      <c r="B79" s="11">
        <v>179</v>
      </c>
      <c r="C79" s="11" t="s">
        <v>47</v>
      </c>
      <c r="D79" s="7" t="s">
        <v>82</v>
      </c>
      <c r="E79" s="7">
        <v>2</v>
      </c>
      <c r="F79" s="7" t="s">
        <v>92</v>
      </c>
    </row>
    <row r="80" spans="1:6" ht="13.2" customHeight="1" x14ac:dyDescent="0.3">
      <c r="A80" s="8">
        <v>44942</v>
      </c>
      <c r="B80" s="9">
        <v>186</v>
      </c>
      <c r="C80" s="9" t="s">
        <v>19</v>
      </c>
      <c r="D80" s="6" t="s">
        <v>79</v>
      </c>
      <c r="E80" s="6">
        <v>1</v>
      </c>
      <c r="F80" s="6" t="s">
        <v>92</v>
      </c>
    </row>
    <row r="81" spans="1:6" ht="13.2" customHeight="1" x14ac:dyDescent="0.3">
      <c r="A81" s="10">
        <v>44943</v>
      </c>
      <c r="B81" s="11">
        <v>151</v>
      </c>
      <c r="C81" s="11" t="s">
        <v>31</v>
      </c>
      <c r="D81" s="7" t="s">
        <v>85</v>
      </c>
      <c r="E81" s="7">
        <v>0</v>
      </c>
      <c r="F81" s="7" t="s">
        <v>92</v>
      </c>
    </row>
    <row r="82" spans="1:6" ht="13.2" customHeight="1" x14ac:dyDescent="0.3">
      <c r="A82" s="8">
        <v>44944</v>
      </c>
      <c r="B82" s="9">
        <v>206</v>
      </c>
      <c r="C82" s="9" t="s">
        <v>64</v>
      </c>
      <c r="D82" s="6" t="s">
        <v>77</v>
      </c>
      <c r="E82" s="6">
        <v>2</v>
      </c>
      <c r="F82" s="6" t="s">
        <v>97</v>
      </c>
    </row>
    <row r="83" spans="1:6" ht="13.2" customHeight="1" x14ac:dyDescent="0.3">
      <c r="A83" s="10">
        <v>44945</v>
      </c>
      <c r="B83" s="11">
        <v>163</v>
      </c>
      <c r="C83" s="11" t="s">
        <v>36</v>
      </c>
      <c r="D83" s="7" t="s">
        <v>77</v>
      </c>
      <c r="E83" s="7">
        <v>0</v>
      </c>
      <c r="F83" s="7" t="s">
        <v>97</v>
      </c>
    </row>
    <row r="84" spans="1:6" ht="13.2" customHeight="1" x14ac:dyDescent="0.3">
      <c r="A84" s="8">
        <v>44946</v>
      </c>
      <c r="B84" s="9">
        <v>155</v>
      </c>
      <c r="C84" s="9" t="s">
        <v>7</v>
      </c>
      <c r="D84" s="6" t="s">
        <v>78</v>
      </c>
      <c r="E84" s="6">
        <v>1</v>
      </c>
      <c r="F84" s="6" t="s">
        <v>92</v>
      </c>
    </row>
    <row r="85" spans="1:6" ht="13.2" customHeight="1" x14ac:dyDescent="0.3">
      <c r="A85" s="10">
        <v>44947</v>
      </c>
      <c r="B85" s="11">
        <v>187</v>
      </c>
      <c r="C85" s="11" t="s">
        <v>20</v>
      </c>
      <c r="D85" s="7" t="s">
        <v>86</v>
      </c>
      <c r="E85" s="7">
        <v>0</v>
      </c>
      <c r="F85" s="7" t="s">
        <v>92</v>
      </c>
    </row>
    <row r="86" spans="1:6" ht="13.2" customHeight="1" x14ac:dyDescent="0.3">
      <c r="A86" s="8">
        <v>44948</v>
      </c>
      <c r="B86" s="9">
        <v>207</v>
      </c>
      <c r="C86" s="9" t="s">
        <v>27</v>
      </c>
      <c r="D86" s="6" t="s">
        <v>83</v>
      </c>
      <c r="E86" s="6">
        <v>1</v>
      </c>
      <c r="F86" s="6" t="s">
        <v>92</v>
      </c>
    </row>
    <row r="87" spans="1:6" ht="13.2" customHeight="1" x14ac:dyDescent="0.3">
      <c r="A87" s="10">
        <v>44949</v>
      </c>
      <c r="B87" s="11">
        <v>181</v>
      </c>
      <c r="C87" s="11" t="s">
        <v>17</v>
      </c>
      <c r="D87" s="7" t="s">
        <v>80</v>
      </c>
      <c r="E87" s="7">
        <v>0</v>
      </c>
      <c r="F87" s="7" t="s">
        <v>92</v>
      </c>
    </row>
    <row r="88" spans="1:6" ht="13.2" customHeight="1" x14ac:dyDescent="0.3">
      <c r="A88" s="8">
        <v>44950</v>
      </c>
      <c r="B88" s="9">
        <v>202</v>
      </c>
      <c r="C88" s="9" t="s">
        <v>61</v>
      </c>
      <c r="D88" s="6" t="s">
        <v>86</v>
      </c>
      <c r="E88" s="6">
        <v>1</v>
      </c>
      <c r="F88" s="6" t="s">
        <v>92</v>
      </c>
    </row>
    <row r="89" spans="1:6" ht="13.2" customHeight="1" x14ac:dyDescent="0.3">
      <c r="A89" s="10">
        <v>44951</v>
      </c>
      <c r="B89" s="11">
        <v>201</v>
      </c>
      <c r="C89" s="11" t="s">
        <v>60</v>
      </c>
      <c r="D89" s="7" t="s">
        <v>84</v>
      </c>
      <c r="E89" s="7">
        <v>0</v>
      </c>
      <c r="F89" s="7" t="s">
        <v>92</v>
      </c>
    </row>
    <row r="90" spans="1:6" ht="13.2" customHeight="1" x14ac:dyDescent="0.3">
      <c r="A90" s="8">
        <v>44952</v>
      </c>
      <c r="B90" s="9">
        <v>168</v>
      </c>
      <c r="C90" s="9" t="s">
        <v>40</v>
      </c>
      <c r="D90" s="6" t="s">
        <v>80</v>
      </c>
      <c r="E90" s="6">
        <v>0</v>
      </c>
      <c r="F90" s="6" t="s">
        <v>92</v>
      </c>
    </row>
    <row r="91" spans="1:6" ht="13.2" customHeight="1" x14ac:dyDescent="0.3">
      <c r="A91" s="10">
        <v>44953</v>
      </c>
      <c r="B91" s="11">
        <v>185</v>
      </c>
      <c r="C91" s="11" t="s">
        <v>51</v>
      </c>
      <c r="D91" s="7" t="s">
        <v>78</v>
      </c>
      <c r="E91" s="7">
        <v>1</v>
      </c>
      <c r="F91" s="7" t="s">
        <v>92</v>
      </c>
    </row>
    <row r="92" spans="1:6" ht="13.2" customHeight="1" x14ac:dyDescent="0.3">
      <c r="A92" s="8">
        <v>44954</v>
      </c>
      <c r="B92" s="9">
        <v>162</v>
      </c>
      <c r="C92" s="9" t="s">
        <v>11</v>
      </c>
      <c r="D92" s="6" t="s">
        <v>80</v>
      </c>
      <c r="E92" s="6">
        <v>0</v>
      </c>
      <c r="F92" s="6" t="s">
        <v>92</v>
      </c>
    </row>
    <row r="93" spans="1:6" ht="13.2" customHeight="1" x14ac:dyDescent="0.3">
      <c r="A93" s="10">
        <v>44955</v>
      </c>
      <c r="B93" s="11">
        <v>150</v>
      </c>
      <c r="C93" s="11" t="s">
        <v>30</v>
      </c>
      <c r="D93" s="7" t="s">
        <v>80</v>
      </c>
      <c r="E93" s="7">
        <v>1</v>
      </c>
      <c r="F93" s="7" t="s">
        <v>92</v>
      </c>
    </row>
    <row r="94" spans="1:6" ht="13.2" customHeight="1" x14ac:dyDescent="0.3">
      <c r="A94" s="8">
        <v>44956</v>
      </c>
      <c r="B94" s="9">
        <v>200</v>
      </c>
      <c r="C94" s="9" t="s">
        <v>59</v>
      </c>
      <c r="D94" s="6" t="s">
        <v>77</v>
      </c>
      <c r="E94" s="6">
        <v>2</v>
      </c>
      <c r="F94" s="6" t="s">
        <v>97</v>
      </c>
    </row>
    <row r="95" spans="1:6" ht="13.2" customHeight="1" x14ac:dyDescent="0.3">
      <c r="A95" s="10">
        <v>44957</v>
      </c>
      <c r="B95" s="11">
        <v>150</v>
      </c>
      <c r="C95" s="11" t="s">
        <v>30</v>
      </c>
      <c r="D95" s="7" t="s">
        <v>80</v>
      </c>
      <c r="E95" s="7">
        <v>0</v>
      </c>
      <c r="F95" s="7" t="s">
        <v>92</v>
      </c>
    </row>
    <row r="96" spans="1:6" ht="13.2" customHeight="1" x14ac:dyDescent="0.3">
      <c r="A96" s="8">
        <v>44958</v>
      </c>
      <c r="B96" s="9">
        <v>179</v>
      </c>
      <c r="C96" s="9" t="s">
        <v>47</v>
      </c>
      <c r="D96" s="6" t="s">
        <v>84</v>
      </c>
      <c r="E96" s="6">
        <v>1</v>
      </c>
      <c r="F96" s="6" t="s">
        <v>92</v>
      </c>
    </row>
    <row r="97" spans="1:6" ht="13.2" customHeight="1" x14ac:dyDescent="0.3">
      <c r="A97" s="10">
        <v>44959</v>
      </c>
      <c r="B97" s="11">
        <v>144</v>
      </c>
      <c r="C97" s="11" t="s">
        <v>1</v>
      </c>
      <c r="D97" s="7" t="s">
        <v>79</v>
      </c>
      <c r="E97" s="7">
        <v>1</v>
      </c>
      <c r="F97" s="7" t="s">
        <v>92</v>
      </c>
    </row>
    <row r="98" spans="1:6" ht="13.2" customHeight="1" x14ac:dyDescent="0.3">
      <c r="A98" s="8">
        <v>44960</v>
      </c>
      <c r="B98" s="9">
        <v>203</v>
      </c>
      <c r="C98" s="9" t="s">
        <v>62</v>
      </c>
      <c r="D98" s="6" t="s">
        <v>78</v>
      </c>
      <c r="E98" s="6">
        <v>0</v>
      </c>
      <c r="F98" s="6" t="s">
        <v>92</v>
      </c>
    </row>
    <row r="99" spans="1:6" ht="13.2" customHeight="1" x14ac:dyDescent="0.3">
      <c r="A99" s="10">
        <v>44961</v>
      </c>
      <c r="B99" s="11">
        <v>177</v>
      </c>
      <c r="C99" s="11" t="s">
        <v>46</v>
      </c>
      <c r="D99" s="7" t="s">
        <v>85</v>
      </c>
      <c r="E99" s="7">
        <v>2</v>
      </c>
      <c r="F99" s="7" t="s">
        <v>92</v>
      </c>
    </row>
    <row r="100" spans="1:6" ht="13.2" customHeight="1" x14ac:dyDescent="0.3">
      <c r="A100" s="8">
        <v>44962</v>
      </c>
      <c r="B100" s="9">
        <v>155</v>
      </c>
      <c r="C100" s="9" t="s">
        <v>7</v>
      </c>
      <c r="D100" s="6" t="s">
        <v>83</v>
      </c>
      <c r="E100" s="6">
        <v>2</v>
      </c>
      <c r="F100" s="6" t="s">
        <v>92</v>
      </c>
    </row>
    <row r="101" spans="1:6" ht="13.2" customHeight="1" x14ac:dyDescent="0.3">
      <c r="A101" s="10">
        <v>44963</v>
      </c>
      <c r="B101" s="11">
        <v>159</v>
      </c>
      <c r="C101" s="11" t="s">
        <v>9</v>
      </c>
      <c r="D101" s="7" t="s">
        <v>82</v>
      </c>
      <c r="E101" s="7">
        <v>0</v>
      </c>
      <c r="F101" s="7" t="s">
        <v>92</v>
      </c>
    </row>
    <row r="102" spans="1:6" ht="13.2" customHeight="1" x14ac:dyDescent="0.3">
      <c r="A102" s="8">
        <v>44964</v>
      </c>
      <c r="B102" s="9">
        <v>144</v>
      </c>
      <c r="C102" s="9" t="s">
        <v>1</v>
      </c>
      <c r="D102" s="6" t="s">
        <v>77</v>
      </c>
      <c r="E102" s="6">
        <v>1</v>
      </c>
      <c r="F102" s="6" t="s">
        <v>97</v>
      </c>
    </row>
    <row r="103" spans="1:6" ht="13.2" customHeight="1" x14ac:dyDescent="0.3">
      <c r="A103" s="10">
        <v>44965</v>
      </c>
      <c r="B103" s="11">
        <v>154</v>
      </c>
      <c r="C103" s="11" t="s">
        <v>32</v>
      </c>
      <c r="D103" s="7" t="s">
        <v>78</v>
      </c>
      <c r="E103" s="7">
        <v>1</v>
      </c>
      <c r="F103" s="7" t="s">
        <v>92</v>
      </c>
    </row>
    <row r="104" spans="1:6" ht="13.2" customHeight="1" x14ac:dyDescent="0.3">
      <c r="A104" s="8">
        <v>44966</v>
      </c>
      <c r="B104" s="9">
        <v>192</v>
      </c>
      <c r="C104" s="9" t="s">
        <v>23</v>
      </c>
      <c r="D104" s="6" t="s">
        <v>85</v>
      </c>
      <c r="E104" s="6">
        <v>2</v>
      </c>
      <c r="F104" s="6" t="s">
        <v>92</v>
      </c>
    </row>
    <row r="105" spans="1:6" ht="13.2" customHeight="1" x14ac:dyDescent="0.3">
      <c r="A105" s="10">
        <v>44967</v>
      </c>
      <c r="B105" s="11">
        <v>200</v>
      </c>
      <c r="C105" s="11" t="s">
        <v>59</v>
      </c>
      <c r="D105" s="7" t="s">
        <v>82</v>
      </c>
      <c r="E105" s="7">
        <v>2</v>
      </c>
      <c r="F105" s="7" t="s">
        <v>92</v>
      </c>
    </row>
    <row r="106" spans="1:6" ht="13.2" customHeight="1" x14ac:dyDescent="0.3">
      <c r="A106" s="8">
        <v>44968</v>
      </c>
      <c r="B106" s="9">
        <v>202</v>
      </c>
      <c r="C106" s="9" t="s">
        <v>61</v>
      </c>
      <c r="D106" s="6" t="s">
        <v>81</v>
      </c>
      <c r="E106" s="6">
        <v>1</v>
      </c>
      <c r="F106" s="6" t="s">
        <v>92</v>
      </c>
    </row>
    <row r="107" spans="1:6" ht="13.2" customHeight="1" x14ac:dyDescent="0.3">
      <c r="A107" s="10">
        <v>44969</v>
      </c>
      <c r="B107" s="11">
        <v>151</v>
      </c>
      <c r="C107" s="11" t="s">
        <v>31</v>
      </c>
      <c r="D107" s="7" t="s">
        <v>79</v>
      </c>
      <c r="E107" s="7">
        <v>2</v>
      </c>
      <c r="F107" s="7" t="s">
        <v>92</v>
      </c>
    </row>
    <row r="108" spans="1:6" ht="13.2" customHeight="1" x14ac:dyDescent="0.3">
      <c r="A108" s="8">
        <v>44970</v>
      </c>
      <c r="B108" s="9">
        <v>201</v>
      </c>
      <c r="C108" s="9" t="s">
        <v>60</v>
      </c>
      <c r="D108" s="6" t="s">
        <v>77</v>
      </c>
      <c r="E108" s="6">
        <v>0</v>
      </c>
      <c r="F108" s="6" t="s">
        <v>97</v>
      </c>
    </row>
    <row r="109" spans="1:6" ht="13.2" customHeight="1" x14ac:dyDescent="0.3">
      <c r="A109" s="10">
        <v>44971</v>
      </c>
      <c r="B109" s="11">
        <v>185</v>
      </c>
      <c r="C109" s="11" t="s">
        <v>51</v>
      </c>
      <c r="D109" s="7" t="s">
        <v>85</v>
      </c>
      <c r="E109" s="7">
        <v>0</v>
      </c>
      <c r="F109" s="7" t="s">
        <v>92</v>
      </c>
    </row>
    <row r="110" spans="1:6" ht="13.2" customHeight="1" x14ac:dyDescent="0.3">
      <c r="A110" s="8">
        <v>44972</v>
      </c>
      <c r="B110" s="9">
        <v>187</v>
      </c>
      <c r="C110" s="9" t="s">
        <v>20</v>
      </c>
      <c r="D110" s="6" t="s">
        <v>86</v>
      </c>
      <c r="E110" s="6">
        <v>2</v>
      </c>
      <c r="F110" s="6" t="s">
        <v>92</v>
      </c>
    </row>
    <row r="111" spans="1:6" ht="13.2" customHeight="1" x14ac:dyDescent="0.3">
      <c r="A111" s="10">
        <v>44973</v>
      </c>
      <c r="B111" s="11">
        <v>189</v>
      </c>
      <c r="C111" s="11" t="s">
        <v>52</v>
      </c>
      <c r="D111" s="7" t="s">
        <v>78</v>
      </c>
      <c r="E111" s="7">
        <v>0</v>
      </c>
      <c r="F111" s="7" t="s">
        <v>92</v>
      </c>
    </row>
    <row r="112" spans="1:6" ht="13.2" customHeight="1" x14ac:dyDescent="0.3">
      <c r="A112" s="8">
        <v>44974</v>
      </c>
      <c r="B112" s="9">
        <v>160</v>
      </c>
      <c r="C112" s="9" t="s">
        <v>10</v>
      </c>
      <c r="D112" s="6" t="s">
        <v>82</v>
      </c>
      <c r="E112" s="6">
        <v>1</v>
      </c>
      <c r="F112" s="6" t="s">
        <v>92</v>
      </c>
    </row>
    <row r="113" spans="1:6" ht="13.2" customHeight="1" x14ac:dyDescent="0.3">
      <c r="A113" s="10">
        <v>44975</v>
      </c>
      <c r="B113" s="11">
        <v>204</v>
      </c>
      <c r="C113" s="11" t="s">
        <v>63</v>
      </c>
      <c r="D113" s="7" t="s">
        <v>86</v>
      </c>
      <c r="E113" s="7">
        <v>2</v>
      </c>
      <c r="F113" s="7" t="s">
        <v>92</v>
      </c>
    </row>
    <row r="114" spans="1:6" ht="13.2" customHeight="1" x14ac:dyDescent="0.3">
      <c r="A114" s="8">
        <v>44976</v>
      </c>
      <c r="B114" s="9">
        <v>177</v>
      </c>
      <c r="C114" s="9" t="s">
        <v>46</v>
      </c>
      <c r="D114" s="6" t="s">
        <v>80</v>
      </c>
      <c r="E114" s="6">
        <v>2</v>
      </c>
      <c r="F114" s="6" t="s">
        <v>92</v>
      </c>
    </row>
    <row r="115" spans="1:6" ht="13.2" customHeight="1" x14ac:dyDescent="0.3">
      <c r="A115" s="10">
        <v>44977</v>
      </c>
      <c r="B115" s="11">
        <v>203</v>
      </c>
      <c r="C115" s="11" t="s">
        <v>62</v>
      </c>
      <c r="D115" s="7" t="s">
        <v>79</v>
      </c>
      <c r="E115" s="7">
        <v>2</v>
      </c>
      <c r="F115" s="7" t="s">
        <v>92</v>
      </c>
    </row>
    <row r="116" spans="1:6" ht="13.2" customHeight="1" x14ac:dyDescent="0.3">
      <c r="A116" s="8">
        <v>44978</v>
      </c>
      <c r="B116" s="9">
        <v>204</v>
      </c>
      <c r="C116" s="9" t="s">
        <v>63</v>
      </c>
      <c r="D116" s="6" t="s">
        <v>79</v>
      </c>
      <c r="E116" s="6">
        <v>2</v>
      </c>
      <c r="F116" s="6" t="s">
        <v>92</v>
      </c>
    </row>
    <row r="117" spans="1:6" ht="13.2" customHeight="1" x14ac:dyDescent="0.3">
      <c r="A117" s="10">
        <v>44979</v>
      </c>
      <c r="B117" s="11">
        <v>205</v>
      </c>
      <c r="C117" s="11" t="s">
        <v>26</v>
      </c>
      <c r="D117" s="7" t="s">
        <v>83</v>
      </c>
      <c r="E117" s="7">
        <v>1</v>
      </c>
      <c r="F117" s="7" t="s">
        <v>92</v>
      </c>
    </row>
    <row r="118" spans="1:6" ht="13.2" customHeight="1" x14ac:dyDescent="0.3">
      <c r="A118" s="8">
        <v>44980</v>
      </c>
      <c r="B118" s="9">
        <v>203</v>
      </c>
      <c r="C118" s="9" t="s">
        <v>62</v>
      </c>
      <c r="D118" s="6" t="s">
        <v>84</v>
      </c>
      <c r="E118" s="6">
        <v>0</v>
      </c>
      <c r="F118" s="6" t="s">
        <v>92</v>
      </c>
    </row>
    <row r="119" spans="1:6" ht="13.2" customHeight="1" x14ac:dyDescent="0.3">
      <c r="A119" s="10">
        <v>44981</v>
      </c>
      <c r="B119" s="11">
        <v>175</v>
      </c>
      <c r="C119" s="11" t="s">
        <v>14</v>
      </c>
      <c r="D119" s="7" t="s">
        <v>83</v>
      </c>
      <c r="E119" s="7">
        <v>0</v>
      </c>
      <c r="F119" s="7" t="s">
        <v>92</v>
      </c>
    </row>
    <row r="120" spans="1:6" ht="13.2" customHeight="1" x14ac:dyDescent="0.3">
      <c r="A120" s="8">
        <v>44982</v>
      </c>
      <c r="B120" s="9">
        <v>193</v>
      </c>
      <c r="C120" s="9" t="s">
        <v>54</v>
      </c>
      <c r="D120" s="6" t="s">
        <v>83</v>
      </c>
      <c r="E120" s="6">
        <v>1</v>
      </c>
      <c r="F120" s="6" t="s">
        <v>92</v>
      </c>
    </row>
    <row r="121" spans="1:6" ht="13.2" customHeight="1" x14ac:dyDescent="0.3">
      <c r="A121" s="10">
        <v>44983</v>
      </c>
      <c r="B121" s="11">
        <v>167</v>
      </c>
      <c r="C121" s="11" t="s">
        <v>39</v>
      </c>
      <c r="D121" s="7" t="s">
        <v>85</v>
      </c>
      <c r="E121" s="7">
        <v>0</v>
      </c>
      <c r="F121" s="7" t="s">
        <v>92</v>
      </c>
    </row>
    <row r="122" spans="1:6" ht="13.2" customHeight="1" x14ac:dyDescent="0.3">
      <c r="A122" s="8">
        <v>44984</v>
      </c>
      <c r="B122" s="9">
        <v>179</v>
      </c>
      <c r="C122" s="9" t="s">
        <v>47</v>
      </c>
      <c r="D122" s="6" t="s">
        <v>77</v>
      </c>
      <c r="E122" s="6">
        <v>0</v>
      </c>
      <c r="F122" s="6" t="s">
        <v>97</v>
      </c>
    </row>
    <row r="123" spans="1:6" ht="13.2" customHeight="1" x14ac:dyDescent="0.3">
      <c r="A123" s="10">
        <v>44985</v>
      </c>
      <c r="B123" s="11">
        <v>194</v>
      </c>
      <c r="C123" s="11" t="s">
        <v>55</v>
      </c>
      <c r="D123" s="7" t="s">
        <v>85</v>
      </c>
      <c r="E123" s="7">
        <v>0</v>
      </c>
      <c r="F123" s="7" t="s">
        <v>92</v>
      </c>
    </row>
    <row r="124" spans="1:6" ht="13.2" customHeight="1" x14ac:dyDescent="0.3">
      <c r="A124" s="8">
        <v>44986</v>
      </c>
      <c r="B124" s="9">
        <v>153</v>
      </c>
      <c r="C124" s="9" t="s">
        <v>6</v>
      </c>
      <c r="D124" s="6" t="s">
        <v>77</v>
      </c>
      <c r="E124" s="6">
        <v>2</v>
      </c>
      <c r="F124" s="6" t="s">
        <v>97</v>
      </c>
    </row>
    <row r="125" spans="1:6" ht="13.2" customHeight="1" x14ac:dyDescent="0.3">
      <c r="A125" s="10">
        <v>44987</v>
      </c>
      <c r="B125" s="11">
        <v>208</v>
      </c>
      <c r="C125" s="11" t="s">
        <v>65</v>
      </c>
      <c r="D125" s="7" t="s">
        <v>83</v>
      </c>
      <c r="E125" s="7">
        <v>1</v>
      </c>
      <c r="F125" s="7" t="s">
        <v>92</v>
      </c>
    </row>
    <row r="126" spans="1:6" ht="13.2" customHeight="1" x14ac:dyDescent="0.3">
      <c r="A126" s="8">
        <v>44988</v>
      </c>
      <c r="B126" s="9">
        <v>167</v>
      </c>
      <c r="C126" s="9" t="s">
        <v>39</v>
      </c>
      <c r="D126" s="6" t="s">
        <v>86</v>
      </c>
      <c r="E126" s="6">
        <v>0</v>
      </c>
      <c r="F126" s="6" t="s">
        <v>92</v>
      </c>
    </row>
    <row r="127" spans="1:6" ht="13.2" customHeight="1" x14ac:dyDescent="0.3">
      <c r="A127" s="10">
        <v>44989</v>
      </c>
      <c r="B127" s="11">
        <v>168</v>
      </c>
      <c r="C127" s="11" t="s">
        <v>40</v>
      </c>
      <c r="D127" s="7" t="s">
        <v>82</v>
      </c>
      <c r="E127" s="7">
        <v>1</v>
      </c>
      <c r="F127" s="7" t="s">
        <v>92</v>
      </c>
    </row>
    <row r="128" spans="1:6" ht="13.2" customHeight="1" x14ac:dyDescent="0.3">
      <c r="A128" s="8">
        <v>44990</v>
      </c>
      <c r="B128" s="9">
        <v>149</v>
      </c>
      <c r="C128" s="9" t="s">
        <v>29</v>
      </c>
      <c r="D128" s="6" t="s">
        <v>81</v>
      </c>
      <c r="E128" s="6">
        <v>0</v>
      </c>
      <c r="F128" s="6" t="s">
        <v>92</v>
      </c>
    </row>
    <row r="129" spans="1:6" ht="13.2" customHeight="1" x14ac:dyDescent="0.3">
      <c r="A129" s="10">
        <v>44991</v>
      </c>
      <c r="B129" s="11">
        <v>161</v>
      </c>
      <c r="C129" s="11" t="s">
        <v>35</v>
      </c>
      <c r="D129" s="7" t="s">
        <v>86</v>
      </c>
      <c r="E129" s="7">
        <v>1</v>
      </c>
      <c r="F129" s="7" t="s">
        <v>92</v>
      </c>
    </row>
    <row r="130" spans="1:6" ht="13.2" customHeight="1" x14ac:dyDescent="0.3">
      <c r="A130" s="8">
        <v>44992</v>
      </c>
      <c r="B130" s="9">
        <v>205</v>
      </c>
      <c r="C130" s="9" t="s">
        <v>26</v>
      </c>
      <c r="D130" s="6" t="s">
        <v>86</v>
      </c>
      <c r="E130" s="6">
        <v>1</v>
      </c>
      <c r="F130" s="6" t="s">
        <v>92</v>
      </c>
    </row>
    <row r="131" spans="1:6" ht="13.2" customHeight="1" x14ac:dyDescent="0.3">
      <c r="A131" s="10">
        <v>44993</v>
      </c>
      <c r="B131" s="11">
        <v>145</v>
      </c>
      <c r="C131" s="11" t="s">
        <v>2</v>
      </c>
      <c r="D131" s="7" t="s">
        <v>84</v>
      </c>
      <c r="E131" s="7">
        <v>0</v>
      </c>
      <c r="F131" s="7" t="s">
        <v>92</v>
      </c>
    </row>
    <row r="132" spans="1:6" ht="13.2" customHeight="1" x14ac:dyDescent="0.3">
      <c r="A132" s="8">
        <v>44994</v>
      </c>
      <c r="B132" s="9">
        <v>201</v>
      </c>
      <c r="C132" s="9" t="s">
        <v>60</v>
      </c>
      <c r="D132" s="6" t="s">
        <v>80</v>
      </c>
      <c r="E132" s="6">
        <v>0</v>
      </c>
      <c r="F132" s="6" t="s">
        <v>92</v>
      </c>
    </row>
    <row r="133" spans="1:6" ht="13.2" customHeight="1" x14ac:dyDescent="0.3">
      <c r="A133" s="10">
        <v>44995</v>
      </c>
      <c r="B133" s="11">
        <v>163</v>
      </c>
      <c r="C133" s="11" t="s">
        <v>36</v>
      </c>
      <c r="D133" s="7" t="s">
        <v>84</v>
      </c>
      <c r="E133" s="7">
        <v>2</v>
      </c>
      <c r="F133" s="7" t="s">
        <v>92</v>
      </c>
    </row>
    <row r="134" spans="1:6" ht="13.2" customHeight="1" x14ac:dyDescent="0.3">
      <c r="A134" s="8">
        <v>44996</v>
      </c>
      <c r="B134" s="9">
        <v>185</v>
      </c>
      <c r="C134" s="9" t="s">
        <v>51</v>
      </c>
      <c r="D134" s="6" t="s">
        <v>80</v>
      </c>
      <c r="E134" s="6">
        <v>2</v>
      </c>
      <c r="F134" s="6" t="s">
        <v>92</v>
      </c>
    </row>
    <row r="135" spans="1:6" ht="13.2" customHeight="1" x14ac:dyDescent="0.3">
      <c r="A135" s="10">
        <v>44997</v>
      </c>
      <c r="B135" s="11">
        <v>169</v>
      </c>
      <c r="C135" s="11" t="s">
        <v>41</v>
      </c>
      <c r="D135" s="7" t="s">
        <v>83</v>
      </c>
      <c r="E135" s="7">
        <v>0</v>
      </c>
      <c r="F135" s="7" t="s">
        <v>92</v>
      </c>
    </row>
    <row r="136" spans="1:6" ht="13.2" customHeight="1" x14ac:dyDescent="0.3">
      <c r="A136" s="8">
        <v>44998</v>
      </c>
      <c r="B136" s="9">
        <v>191</v>
      </c>
      <c r="C136" s="9" t="s">
        <v>22</v>
      </c>
      <c r="D136" s="6" t="s">
        <v>84</v>
      </c>
      <c r="E136" s="6">
        <v>2</v>
      </c>
      <c r="F136" s="6" t="s">
        <v>92</v>
      </c>
    </row>
    <row r="137" spans="1:6" ht="13.2" customHeight="1" x14ac:dyDescent="0.3">
      <c r="A137" s="10">
        <v>44999</v>
      </c>
      <c r="B137" s="11">
        <v>166</v>
      </c>
      <c r="C137" s="11" t="s">
        <v>38</v>
      </c>
      <c r="D137" s="7" t="s">
        <v>82</v>
      </c>
      <c r="E137" s="7">
        <v>2</v>
      </c>
      <c r="F137" s="7" t="s">
        <v>92</v>
      </c>
    </row>
    <row r="138" spans="1:6" ht="13.2" customHeight="1" x14ac:dyDescent="0.3">
      <c r="A138" s="8">
        <v>45000</v>
      </c>
      <c r="B138" s="9">
        <v>157</v>
      </c>
      <c r="C138" s="9" t="s">
        <v>34</v>
      </c>
      <c r="D138" s="6" t="s">
        <v>80</v>
      </c>
      <c r="E138" s="6">
        <v>2</v>
      </c>
      <c r="F138" s="6" t="s">
        <v>92</v>
      </c>
    </row>
    <row r="139" spans="1:6" ht="13.2" customHeight="1" x14ac:dyDescent="0.3">
      <c r="A139" s="10">
        <v>45001</v>
      </c>
      <c r="B139" s="11">
        <v>193</v>
      </c>
      <c r="C139" s="11" t="s">
        <v>54</v>
      </c>
      <c r="D139" s="7" t="s">
        <v>82</v>
      </c>
      <c r="E139" s="7">
        <v>0</v>
      </c>
      <c r="F139" s="7" t="s">
        <v>92</v>
      </c>
    </row>
    <row r="140" spans="1:6" ht="13.2" customHeight="1" x14ac:dyDescent="0.3">
      <c r="A140" s="8">
        <v>45002</v>
      </c>
      <c r="B140" s="9">
        <v>156</v>
      </c>
      <c r="C140" s="9" t="s">
        <v>33</v>
      </c>
      <c r="D140" s="6" t="s">
        <v>80</v>
      </c>
      <c r="E140" s="6">
        <v>2</v>
      </c>
      <c r="F140" s="6" t="s">
        <v>92</v>
      </c>
    </row>
    <row r="141" spans="1:6" ht="13.2" customHeight="1" x14ac:dyDescent="0.3">
      <c r="A141" s="10">
        <v>45003</v>
      </c>
      <c r="B141" s="11">
        <v>154</v>
      </c>
      <c r="C141" s="11" t="s">
        <v>32</v>
      </c>
      <c r="D141" s="7" t="s">
        <v>86</v>
      </c>
      <c r="E141" s="7">
        <v>1</v>
      </c>
      <c r="F141" s="7" t="s">
        <v>92</v>
      </c>
    </row>
    <row r="142" spans="1:6" ht="13.2" customHeight="1" x14ac:dyDescent="0.3">
      <c r="A142" s="8">
        <v>45004</v>
      </c>
      <c r="B142" s="9">
        <v>195</v>
      </c>
      <c r="C142" s="9" t="s">
        <v>56</v>
      </c>
      <c r="D142" s="6" t="s">
        <v>81</v>
      </c>
      <c r="E142" s="6">
        <v>1</v>
      </c>
      <c r="F142" s="6" t="s">
        <v>92</v>
      </c>
    </row>
    <row r="143" spans="1:6" ht="13.2" customHeight="1" x14ac:dyDescent="0.3">
      <c r="A143" s="10">
        <v>45005</v>
      </c>
      <c r="B143" s="11">
        <v>183</v>
      </c>
      <c r="C143" s="11" t="s">
        <v>18</v>
      </c>
      <c r="D143" s="7" t="s">
        <v>77</v>
      </c>
      <c r="E143" s="7">
        <v>1</v>
      </c>
      <c r="F143" s="7" t="s">
        <v>97</v>
      </c>
    </row>
    <row r="144" spans="1:6" ht="13.2" customHeight="1" x14ac:dyDescent="0.3">
      <c r="A144" s="8">
        <v>45006</v>
      </c>
      <c r="B144" s="9">
        <v>182</v>
      </c>
      <c r="C144" s="9" t="s">
        <v>49</v>
      </c>
      <c r="D144" s="6" t="s">
        <v>78</v>
      </c>
      <c r="E144" s="6">
        <v>0</v>
      </c>
      <c r="F144" s="6" t="s">
        <v>92</v>
      </c>
    </row>
    <row r="145" spans="1:6" ht="13.2" customHeight="1" x14ac:dyDescent="0.3">
      <c r="A145" s="10">
        <v>45007</v>
      </c>
      <c r="B145" s="11">
        <v>183</v>
      </c>
      <c r="C145" s="11" t="s">
        <v>18</v>
      </c>
      <c r="D145" s="7" t="s">
        <v>78</v>
      </c>
      <c r="E145" s="7">
        <v>2</v>
      </c>
      <c r="F145" s="7" t="s">
        <v>92</v>
      </c>
    </row>
    <row r="146" spans="1:6" ht="13.2" customHeight="1" x14ac:dyDescent="0.3">
      <c r="A146" s="8">
        <v>45008</v>
      </c>
      <c r="B146" s="9">
        <v>147</v>
      </c>
      <c r="C146" s="9" t="s">
        <v>4</v>
      </c>
      <c r="D146" s="6" t="s">
        <v>80</v>
      </c>
      <c r="E146" s="6">
        <v>0</v>
      </c>
      <c r="F146" s="6" t="s">
        <v>92</v>
      </c>
    </row>
    <row r="147" spans="1:6" ht="13.2" customHeight="1" x14ac:dyDescent="0.3">
      <c r="A147" s="10">
        <v>45009</v>
      </c>
      <c r="B147" s="11">
        <v>183</v>
      </c>
      <c r="C147" s="11" t="s">
        <v>18</v>
      </c>
      <c r="D147" s="7" t="s">
        <v>80</v>
      </c>
      <c r="E147" s="7">
        <v>0</v>
      </c>
      <c r="F147" s="7" t="s">
        <v>92</v>
      </c>
    </row>
    <row r="148" spans="1:6" ht="13.2" customHeight="1" x14ac:dyDescent="0.3">
      <c r="A148" s="8">
        <v>45010</v>
      </c>
      <c r="B148" s="9">
        <v>150</v>
      </c>
      <c r="C148" s="9" t="s">
        <v>30</v>
      </c>
      <c r="D148" s="6" t="s">
        <v>77</v>
      </c>
      <c r="E148" s="6">
        <v>1</v>
      </c>
      <c r="F148" s="6" t="s">
        <v>97</v>
      </c>
    </row>
    <row r="149" spans="1:6" ht="13.2" customHeight="1" x14ac:dyDescent="0.3">
      <c r="A149" s="10">
        <v>45011</v>
      </c>
      <c r="B149" s="11">
        <v>205</v>
      </c>
      <c r="C149" s="11" t="s">
        <v>26</v>
      </c>
      <c r="D149" s="7" t="s">
        <v>83</v>
      </c>
      <c r="E149" s="7">
        <v>1</v>
      </c>
      <c r="F149" s="7" t="s">
        <v>92</v>
      </c>
    </row>
    <row r="150" spans="1:6" ht="13.2" customHeight="1" x14ac:dyDescent="0.3">
      <c r="A150" s="8">
        <v>45012</v>
      </c>
      <c r="B150" s="9">
        <v>176</v>
      </c>
      <c r="C150" s="9" t="s">
        <v>15</v>
      </c>
      <c r="D150" s="6" t="s">
        <v>84</v>
      </c>
      <c r="E150" s="6">
        <v>1</v>
      </c>
      <c r="F150" s="6" t="s">
        <v>92</v>
      </c>
    </row>
    <row r="151" spans="1:6" ht="13.2" customHeight="1" x14ac:dyDescent="0.3">
      <c r="A151" s="10">
        <v>45013</v>
      </c>
      <c r="B151" s="11">
        <v>182</v>
      </c>
      <c r="C151" s="11" t="s">
        <v>49</v>
      </c>
      <c r="D151" s="7" t="s">
        <v>86</v>
      </c>
      <c r="E151" s="7">
        <v>0</v>
      </c>
      <c r="F151" s="7" t="s">
        <v>92</v>
      </c>
    </row>
    <row r="152" spans="1:6" ht="13.2" customHeight="1" x14ac:dyDescent="0.3">
      <c r="A152" s="8">
        <v>45014</v>
      </c>
      <c r="B152" s="9">
        <v>152</v>
      </c>
      <c r="C152" s="9" t="s">
        <v>5</v>
      </c>
      <c r="D152" s="6" t="s">
        <v>84</v>
      </c>
      <c r="E152" s="6">
        <v>1</v>
      </c>
      <c r="F152" s="6" t="s">
        <v>92</v>
      </c>
    </row>
    <row r="153" spans="1:6" ht="13.2" customHeight="1" x14ac:dyDescent="0.3">
      <c r="A153" s="10">
        <v>45015</v>
      </c>
      <c r="B153" s="11">
        <v>175</v>
      </c>
      <c r="C153" s="11" t="s">
        <v>14</v>
      </c>
      <c r="D153" s="7" t="s">
        <v>79</v>
      </c>
      <c r="E153" s="7">
        <v>1</v>
      </c>
      <c r="F153" s="7" t="s">
        <v>92</v>
      </c>
    </row>
    <row r="154" spans="1:6" ht="13.2" customHeight="1" x14ac:dyDescent="0.3">
      <c r="A154" s="8">
        <v>45016</v>
      </c>
      <c r="B154" s="9">
        <v>173</v>
      </c>
      <c r="C154" s="9" t="s">
        <v>45</v>
      </c>
      <c r="D154" s="6" t="s">
        <v>77</v>
      </c>
      <c r="E154" s="6">
        <v>2</v>
      </c>
      <c r="F154" s="6" t="s">
        <v>97</v>
      </c>
    </row>
    <row r="155" spans="1:6" ht="13.2" customHeight="1" x14ac:dyDescent="0.3">
      <c r="A155" s="10">
        <v>45017</v>
      </c>
      <c r="B155" s="11">
        <v>204</v>
      </c>
      <c r="C155" s="11" t="s">
        <v>63</v>
      </c>
      <c r="D155" s="7" t="s">
        <v>84</v>
      </c>
      <c r="E155" s="7">
        <v>1</v>
      </c>
      <c r="F155" s="7" t="s">
        <v>92</v>
      </c>
    </row>
    <row r="156" spans="1:6" ht="13.2" customHeight="1" x14ac:dyDescent="0.3">
      <c r="A156" s="8">
        <v>45018</v>
      </c>
      <c r="B156" s="9">
        <v>196</v>
      </c>
      <c r="C156" s="9" t="s">
        <v>24</v>
      </c>
      <c r="D156" s="6" t="s">
        <v>80</v>
      </c>
      <c r="E156" s="6">
        <v>2</v>
      </c>
      <c r="F156" s="6" t="s">
        <v>92</v>
      </c>
    </row>
    <row r="157" spans="1:6" ht="13.2" customHeight="1" x14ac:dyDescent="0.3">
      <c r="A157" s="10">
        <v>45019</v>
      </c>
      <c r="B157" s="11">
        <v>197</v>
      </c>
      <c r="C157" s="11" t="s">
        <v>57</v>
      </c>
      <c r="D157" s="7" t="s">
        <v>79</v>
      </c>
      <c r="E157" s="7">
        <v>2</v>
      </c>
      <c r="F157" s="7" t="s">
        <v>92</v>
      </c>
    </row>
    <row r="158" spans="1:6" ht="13.2" customHeight="1" x14ac:dyDescent="0.3">
      <c r="A158" s="8">
        <v>45020</v>
      </c>
      <c r="B158" s="9">
        <v>167</v>
      </c>
      <c r="C158" s="9" t="s">
        <v>39</v>
      </c>
      <c r="D158" s="6" t="s">
        <v>79</v>
      </c>
      <c r="E158" s="6">
        <v>2</v>
      </c>
      <c r="F158" s="6" t="s">
        <v>92</v>
      </c>
    </row>
    <row r="159" spans="1:6" ht="13.2" customHeight="1" x14ac:dyDescent="0.3">
      <c r="A159" s="10">
        <v>45021</v>
      </c>
      <c r="B159" s="11">
        <v>209</v>
      </c>
      <c r="C159" s="11" t="s">
        <v>66</v>
      </c>
      <c r="D159" s="7" t="s">
        <v>82</v>
      </c>
      <c r="E159" s="7">
        <v>1</v>
      </c>
      <c r="F159" s="7" t="s">
        <v>92</v>
      </c>
    </row>
    <row r="160" spans="1:6" ht="13.2" customHeight="1" x14ac:dyDescent="0.3">
      <c r="A160" s="8">
        <v>45022</v>
      </c>
      <c r="B160" s="9">
        <v>166</v>
      </c>
      <c r="C160" s="9" t="s">
        <v>38</v>
      </c>
      <c r="D160" s="6" t="s">
        <v>86</v>
      </c>
      <c r="E160" s="6">
        <v>2</v>
      </c>
      <c r="F160" s="6" t="s">
        <v>92</v>
      </c>
    </row>
    <row r="161" spans="1:6" ht="13.2" customHeight="1" x14ac:dyDescent="0.3">
      <c r="A161" s="10">
        <v>45023</v>
      </c>
      <c r="B161" s="11">
        <v>167</v>
      </c>
      <c r="C161" s="11" t="s">
        <v>39</v>
      </c>
      <c r="D161" s="7" t="s">
        <v>77</v>
      </c>
      <c r="E161" s="7">
        <v>2</v>
      </c>
      <c r="F161" s="7" t="s">
        <v>97</v>
      </c>
    </row>
    <row r="162" spans="1:6" ht="13.2" customHeight="1" x14ac:dyDescent="0.3">
      <c r="A162" s="8">
        <v>45024</v>
      </c>
      <c r="B162" s="9">
        <v>173</v>
      </c>
      <c r="C162" s="9" t="s">
        <v>45</v>
      </c>
      <c r="D162" s="6" t="s">
        <v>77</v>
      </c>
      <c r="E162" s="6">
        <v>2</v>
      </c>
      <c r="F162" s="6" t="s">
        <v>97</v>
      </c>
    </row>
    <row r="163" spans="1:6" ht="13.2" customHeight="1" x14ac:dyDescent="0.3">
      <c r="A163" s="10">
        <v>45025</v>
      </c>
      <c r="B163" s="11">
        <v>186</v>
      </c>
      <c r="C163" s="11" t="s">
        <v>19</v>
      </c>
      <c r="D163" s="7" t="s">
        <v>77</v>
      </c>
      <c r="E163" s="7">
        <v>0</v>
      </c>
      <c r="F163" s="7" t="s">
        <v>97</v>
      </c>
    </row>
    <row r="164" spans="1:6" ht="13.2" customHeight="1" x14ac:dyDescent="0.3">
      <c r="A164" s="8">
        <v>45026</v>
      </c>
      <c r="B164" s="9">
        <v>199</v>
      </c>
      <c r="C164" s="9" t="s">
        <v>58</v>
      </c>
      <c r="D164" s="6" t="s">
        <v>77</v>
      </c>
      <c r="E164" s="6">
        <v>2</v>
      </c>
      <c r="F164" s="6" t="s">
        <v>97</v>
      </c>
    </row>
    <row r="165" spans="1:6" ht="13.2" customHeight="1" x14ac:dyDescent="0.3">
      <c r="A165" s="10">
        <v>45027</v>
      </c>
      <c r="B165" s="11">
        <v>191</v>
      </c>
      <c r="C165" s="11" t="s">
        <v>22</v>
      </c>
      <c r="D165" s="7" t="s">
        <v>77</v>
      </c>
      <c r="E165" s="7">
        <v>2</v>
      </c>
      <c r="F165" s="7" t="s">
        <v>97</v>
      </c>
    </row>
    <row r="166" spans="1:6" ht="13.2" customHeight="1" x14ac:dyDescent="0.3">
      <c r="A166" s="8">
        <v>45028</v>
      </c>
      <c r="B166" s="9">
        <v>201</v>
      </c>
      <c r="C166" s="9" t="s">
        <v>60</v>
      </c>
      <c r="D166" s="6" t="s">
        <v>84</v>
      </c>
      <c r="E166" s="6">
        <v>0</v>
      </c>
      <c r="F166" s="6" t="s">
        <v>92</v>
      </c>
    </row>
    <row r="167" spans="1:6" ht="13.2" customHeight="1" x14ac:dyDescent="0.3">
      <c r="A167" s="10">
        <v>45029</v>
      </c>
      <c r="B167" s="11">
        <v>192</v>
      </c>
      <c r="C167" s="11" t="s">
        <v>23</v>
      </c>
      <c r="D167" s="7" t="s">
        <v>80</v>
      </c>
      <c r="E167" s="7">
        <v>2</v>
      </c>
      <c r="F167" s="7" t="s">
        <v>92</v>
      </c>
    </row>
    <row r="168" spans="1:6" ht="13.2" customHeight="1" x14ac:dyDescent="0.3">
      <c r="A168" s="8">
        <v>45030</v>
      </c>
      <c r="B168" s="9">
        <v>160</v>
      </c>
      <c r="C168" s="9" t="s">
        <v>10</v>
      </c>
      <c r="D168" s="6" t="s">
        <v>83</v>
      </c>
      <c r="E168" s="6">
        <v>2</v>
      </c>
      <c r="F168" s="6" t="s">
        <v>92</v>
      </c>
    </row>
    <row r="169" spans="1:6" ht="13.2" customHeight="1" x14ac:dyDescent="0.3">
      <c r="A169" s="10">
        <v>45031</v>
      </c>
      <c r="B169" s="11">
        <v>162</v>
      </c>
      <c r="C169" s="11" t="s">
        <v>11</v>
      </c>
      <c r="D169" s="7" t="s">
        <v>80</v>
      </c>
      <c r="E169" s="7">
        <v>2</v>
      </c>
      <c r="F169" s="7" t="s">
        <v>92</v>
      </c>
    </row>
    <row r="170" spans="1:6" ht="13.2" customHeight="1" x14ac:dyDescent="0.3">
      <c r="A170" s="8">
        <v>45032</v>
      </c>
      <c r="B170" s="9">
        <v>144</v>
      </c>
      <c r="C170" s="9" t="s">
        <v>1</v>
      </c>
      <c r="D170" s="6" t="s">
        <v>85</v>
      </c>
      <c r="E170" s="6">
        <v>1</v>
      </c>
      <c r="F170" s="6" t="s">
        <v>92</v>
      </c>
    </row>
    <row r="171" spans="1:6" ht="13.2" customHeight="1" x14ac:dyDescent="0.3">
      <c r="A171" s="10">
        <v>45033</v>
      </c>
      <c r="B171" s="11">
        <v>186</v>
      </c>
      <c r="C171" s="11" t="s">
        <v>19</v>
      </c>
      <c r="D171" s="7" t="s">
        <v>78</v>
      </c>
      <c r="E171" s="7">
        <v>2</v>
      </c>
      <c r="F171" s="7" t="s">
        <v>92</v>
      </c>
    </row>
    <row r="172" spans="1:6" ht="13.2" customHeight="1" x14ac:dyDescent="0.3">
      <c r="A172" s="8">
        <v>45034</v>
      </c>
      <c r="B172" s="9">
        <v>154</v>
      </c>
      <c r="C172" s="9" t="s">
        <v>32</v>
      </c>
      <c r="D172" s="6" t="s">
        <v>85</v>
      </c>
      <c r="E172" s="6">
        <v>1</v>
      </c>
      <c r="F172" s="6" t="s">
        <v>92</v>
      </c>
    </row>
    <row r="173" spans="1:6" ht="13.2" customHeight="1" x14ac:dyDescent="0.3">
      <c r="A173" s="10">
        <v>45035</v>
      </c>
      <c r="B173" s="11">
        <v>162</v>
      </c>
      <c r="C173" s="11" t="s">
        <v>11</v>
      </c>
      <c r="D173" s="7" t="s">
        <v>82</v>
      </c>
      <c r="E173" s="7">
        <v>0</v>
      </c>
      <c r="F173" s="7" t="s">
        <v>92</v>
      </c>
    </row>
    <row r="174" spans="1:6" ht="13.2" customHeight="1" x14ac:dyDescent="0.3">
      <c r="A174" s="8">
        <v>45036</v>
      </c>
      <c r="B174" s="9">
        <v>162</v>
      </c>
      <c r="C174" s="9" t="s">
        <v>11</v>
      </c>
      <c r="D174" s="6" t="s">
        <v>82</v>
      </c>
      <c r="E174" s="6">
        <v>1</v>
      </c>
      <c r="F174" s="6" t="s">
        <v>92</v>
      </c>
    </row>
    <row r="175" spans="1:6" ht="13.2" customHeight="1" x14ac:dyDescent="0.3">
      <c r="A175" s="10">
        <v>45037</v>
      </c>
      <c r="B175" s="11">
        <v>159</v>
      </c>
      <c r="C175" s="11" t="s">
        <v>9</v>
      </c>
      <c r="D175" s="7" t="s">
        <v>81</v>
      </c>
      <c r="E175" s="7">
        <v>2</v>
      </c>
      <c r="F175" s="7" t="s">
        <v>92</v>
      </c>
    </row>
    <row r="176" spans="1:6" ht="13.2" customHeight="1" x14ac:dyDescent="0.3">
      <c r="A176" s="8">
        <v>45038</v>
      </c>
      <c r="B176" s="9">
        <v>212</v>
      </c>
      <c r="C176" s="9" t="s">
        <v>69</v>
      </c>
      <c r="D176" s="6" t="s">
        <v>77</v>
      </c>
      <c r="E176" s="6">
        <v>1</v>
      </c>
      <c r="F176" s="6" t="s">
        <v>97</v>
      </c>
    </row>
    <row r="177" spans="1:6" ht="13.2" customHeight="1" x14ac:dyDescent="0.3">
      <c r="A177" s="10">
        <v>45039</v>
      </c>
      <c r="B177" s="11">
        <v>163</v>
      </c>
      <c r="C177" s="11" t="s">
        <v>36</v>
      </c>
      <c r="D177" s="7" t="s">
        <v>77</v>
      </c>
      <c r="E177" s="7">
        <v>2</v>
      </c>
      <c r="F177" s="7" t="s">
        <v>97</v>
      </c>
    </row>
    <row r="178" spans="1:6" ht="13.2" customHeight="1" x14ac:dyDescent="0.3">
      <c r="A178" s="8">
        <v>45040</v>
      </c>
      <c r="B178" s="9">
        <v>196</v>
      </c>
      <c r="C178" s="9" t="s">
        <v>24</v>
      </c>
      <c r="D178" s="6" t="s">
        <v>86</v>
      </c>
      <c r="E178" s="6">
        <v>0</v>
      </c>
      <c r="F178" s="6" t="s">
        <v>92</v>
      </c>
    </row>
    <row r="179" spans="1:6" ht="13.2" customHeight="1" x14ac:dyDescent="0.3">
      <c r="A179" s="10">
        <v>45041</v>
      </c>
      <c r="B179" s="11">
        <v>159</v>
      </c>
      <c r="C179" s="11" t="s">
        <v>9</v>
      </c>
      <c r="D179" s="7" t="s">
        <v>79</v>
      </c>
      <c r="E179" s="7">
        <v>2</v>
      </c>
      <c r="F179" s="7" t="s">
        <v>92</v>
      </c>
    </row>
    <row r="180" spans="1:6" ht="13.2" customHeight="1" x14ac:dyDescent="0.3">
      <c r="A180" s="8">
        <v>45042</v>
      </c>
      <c r="B180" s="9">
        <v>174</v>
      </c>
      <c r="C180" s="9" t="s">
        <v>13</v>
      </c>
      <c r="D180" s="6" t="s">
        <v>77</v>
      </c>
      <c r="E180" s="6">
        <v>0</v>
      </c>
      <c r="F180" s="6" t="s">
        <v>97</v>
      </c>
    </row>
    <row r="181" spans="1:6" ht="13.2" customHeight="1" x14ac:dyDescent="0.3">
      <c r="A181" s="10">
        <v>45043</v>
      </c>
      <c r="B181" s="11">
        <v>159</v>
      </c>
      <c r="C181" s="11" t="s">
        <v>9</v>
      </c>
      <c r="D181" s="7" t="s">
        <v>82</v>
      </c>
      <c r="E181" s="7">
        <v>0</v>
      </c>
      <c r="F181" s="7" t="s">
        <v>92</v>
      </c>
    </row>
    <row r="182" spans="1:6" ht="13.2" customHeight="1" x14ac:dyDescent="0.3">
      <c r="A182" s="8">
        <v>45044</v>
      </c>
      <c r="B182" s="9">
        <v>164</v>
      </c>
      <c r="C182" s="9" t="s">
        <v>12</v>
      </c>
      <c r="D182" s="6" t="s">
        <v>86</v>
      </c>
      <c r="E182" s="6">
        <v>0</v>
      </c>
      <c r="F182" s="6" t="s">
        <v>92</v>
      </c>
    </row>
    <row r="183" spans="1:6" ht="13.2" customHeight="1" x14ac:dyDescent="0.3">
      <c r="A183" s="10">
        <v>45045</v>
      </c>
      <c r="B183" s="11">
        <v>207</v>
      </c>
      <c r="C183" s="11" t="s">
        <v>27</v>
      </c>
      <c r="D183" s="7" t="s">
        <v>83</v>
      </c>
      <c r="E183" s="7">
        <v>1</v>
      </c>
      <c r="F183" s="7" t="s">
        <v>92</v>
      </c>
    </row>
    <row r="184" spans="1:6" ht="13.2" customHeight="1" x14ac:dyDescent="0.3">
      <c r="A184" s="8">
        <v>45046</v>
      </c>
      <c r="B184" s="9">
        <v>154</v>
      </c>
      <c r="C184" s="9" t="s">
        <v>32</v>
      </c>
      <c r="D184" s="6" t="s">
        <v>83</v>
      </c>
      <c r="E184" s="6">
        <v>0</v>
      </c>
      <c r="F184" s="6" t="s">
        <v>92</v>
      </c>
    </row>
    <row r="185" spans="1:6" ht="13.2" customHeight="1" x14ac:dyDescent="0.3">
      <c r="A185" s="10">
        <v>45047</v>
      </c>
      <c r="B185" s="11">
        <v>178</v>
      </c>
      <c r="C185" s="11" t="s">
        <v>16</v>
      </c>
      <c r="D185" s="7" t="s">
        <v>82</v>
      </c>
      <c r="E185" s="7">
        <v>0</v>
      </c>
      <c r="F185" s="7" t="s">
        <v>92</v>
      </c>
    </row>
    <row r="186" spans="1:6" ht="13.2" customHeight="1" x14ac:dyDescent="0.3">
      <c r="A186" s="8">
        <v>45048</v>
      </c>
      <c r="B186" s="9">
        <v>158</v>
      </c>
      <c r="C186" s="9" t="s">
        <v>8</v>
      </c>
      <c r="D186" s="6" t="s">
        <v>78</v>
      </c>
      <c r="E186" s="6">
        <v>1</v>
      </c>
      <c r="F186" s="6" t="s">
        <v>92</v>
      </c>
    </row>
    <row r="187" spans="1:6" ht="13.2" customHeight="1" x14ac:dyDescent="0.3">
      <c r="A187" s="10">
        <v>45049</v>
      </c>
      <c r="B187" s="11">
        <v>152</v>
      </c>
      <c r="C187" s="11" t="s">
        <v>5</v>
      </c>
      <c r="D187" s="7" t="s">
        <v>85</v>
      </c>
      <c r="E187" s="7">
        <v>1</v>
      </c>
      <c r="F187" s="7" t="s">
        <v>92</v>
      </c>
    </row>
    <row r="188" spans="1:6" ht="13.2" customHeight="1" x14ac:dyDescent="0.3">
      <c r="A188" s="8">
        <v>45050</v>
      </c>
      <c r="B188" s="9">
        <v>164</v>
      </c>
      <c r="C188" s="9" t="s">
        <v>12</v>
      </c>
      <c r="D188" s="6" t="s">
        <v>86</v>
      </c>
      <c r="E188" s="6">
        <v>2</v>
      </c>
      <c r="F188" s="6" t="s">
        <v>92</v>
      </c>
    </row>
    <row r="189" spans="1:6" ht="13.2" customHeight="1" x14ac:dyDescent="0.3">
      <c r="A189" s="10">
        <v>45051</v>
      </c>
      <c r="B189" s="11">
        <v>208</v>
      </c>
      <c r="C189" s="11" t="s">
        <v>65</v>
      </c>
      <c r="D189" s="7" t="s">
        <v>84</v>
      </c>
      <c r="E189" s="7">
        <v>1</v>
      </c>
      <c r="F189" s="7" t="s">
        <v>92</v>
      </c>
    </row>
    <row r="190" spans="1:6" ht="13.2" customHeight="1" x14ac:dyDescent="0.3">
      <c r="A190" s="8">
        <v>45052</v>
      </c>
      <c r="B190" s="9">
        <v>204</v>
      </c>
      <c r="C190" s="9" t="s">
        <v>63</v>
      </c>
      <c r="D190" s="6" t="s">
        <v>80</v>
      </c>
      <c r="E190" s="6">
        <v>1</v>
      </c>
      <c r="F190" s="6" t="s">
        <v>92</v>
      </c>
    </row>
    <row r="191" spans="1:6" ht="13.2" customHeight="1" x14ac:dyDescent="0.3">
      <c r="A191" s="10">
        <v>45053</v>
      </c>
      <c r="B191" s="11">
        <v>209</v>
      </c>
      <c r="C191" s="11" t="s">
        <v>66</v>
      </c>
      <c r="D191" s="7" t="s">
        <v>78</v>
      </c>
      <c r="E191" s="7">
        <v>2</v>
      </c>
      <c r="F191" s="7" t="s">
        <v>92</v>
      </c>
    </row>
    <row r="192" spans="1:6" ht="13.2" customHeight="1" x14ac:dyDescent="0.3">
      <c r="A192" s="8">
        <v>45054</v>
      </c>
      <c r="B192" s="9">
        <v>145</v>
      </c>
      <c r="C192" s="9" t="s">
        <v>2</v>
      </c>
      <c r="D192" s="6" t="s">
        <v>81</v>
      </c>
      <c r="E192" s="6">
        <v>0</v>
      </c>
      <c r="F192" s="6" t="s">
        <v>92</v>
      </c>
    </row>
    <row r="193" spans="1:6" ht="13.2" customHeight="1" x14ac:dyDescent="0.3">
      <c r="A193" s="10">
        <v>45055</v>
      </c>
      <c r="B193" s="11">
        <v>202</v>
      </c>
      <c r="C193" s="11" t="s">
        <v>61</v>
      </c>
      <c r="D193" s="7" t="s">
        <v>82</v>
      </c>
      <c r="E193" s="7">
        <v>0</v>
      </c>
      <c r="F193" s="7" t="s">
        <v>92</v>
      </c>
    </row>
    <row r="194" spans="1:6" ht="13.2" customHeight="1" x14ac:dyDescent="0.3">
      <c r="A194" s="8">
        <v>45056</v>
      </c>
      <c r="B194" s="9">
        <v>203</v>
      </c>
      <c r="C194" s="9" t="s">
        <v>62</v>
      </c>
      <c r="D194" s="6" t="s">
        <v>78</v>
      </c>
      <c r="E194" s="6">
        <v>1</v>
      </c>
      <c r="F194" s="6" t="s">
        <v>92</v>
      </c>
    </row>
    <row r="195" spans="1:6" ht="13.2" customHeight="1" x14ac:dyDescent="0.3">
      <c r="A195" s="10">
        <v>45057</v>
      </c>
      <c r="B195" s="11">
        <v>182</v>
      </c>
      <c r="C195" s="11" t="s">
        <v>49</v>
      </c>
      <c r="D195" s="7" t="s">
        <v>83</v>
      </c>
      <c r="E195" s="7">
        <v>0</v>
      </c>
      <c r="F195" s="7" t="s">
        <v>92</v>
      </c>
    </row>
    <row r="196" spans="1:6" ht="13.2" customHeight="1" x14ac:dyDescent="0.3">
      <c r="A196" s="8">
        <v>45058</v>
      </c>
      <c r="B196" s="9">
        <v>159</v>
      </c>
      <c r="C196" s="9" t="s">
        <v>9</v>
      </c>
      <c r="D196" s="6" t="s">
        <v>77</v>
      </c>
      <c r="E196" s="6">
        <v>1</v>
      </c>
      <c r="F196" s="6" t="s">
        <v>97</v>
      </c>
    </row>
    <row r="197" spans="1:6" ht="13.2" customHeight="1" x14ac:dyDescent="0.3">
      <c r="A197" s="10">
        <v>45059</v>
      </c>
      <c r="B197" s="11">
        <v>203</v>
      </c>
      <c r="C197" s="11" t="s">
        <v>62</v>
      </c>
      <c r="D197" s="7" t="s">
        <v>86</v>
      </c>
      <c r="E197" s="7">
        <v>0</v>
      </c>
      <c r="F197" s="7" t="s">
        <v>92</v>
      </c>
    </row>
    <row r="198" spans="1:6" ht="13.2" customHeight="1" x14ac:dyDescent="0.3">
      <c r="A198" s="8">
        <v>45060</v>
      </c>
      <c r="B198" s="9">
        <v>206</v>
      </c>
      <c r="C198" s="9" t="s">
        <v>64</v>
      </c>
      <c r="D198" s="6" t="s">
        <v>82</v>
      </c>
      <c r="E198" s="6">
        <v>0</v>
      </c>
      <c r="F198" s="6" t="s">
        <v>92</v>
      </c>
    </row>
    <row r="199" spans="1:6" ht="13.2" customHeight="1" x14ac:dyDescent="0.3">
      <c r="A199" s="10">
        <v>45061</v>
      </c>
      <c r="B199" s="11">
        <v>164</v>
      </c>
      <c r="C199" s="11" t="s">
        <v>12</v>
      </c>
      <c r="D199" s="7" t="s">
        <v>84</v>
      </c>
      <c r="E199" s="7">
        <v>2</v>
      </c>
      <c r="F199" s="7" t="s">
        <v>92</v>
      </c>
    </row>
    <row r="200" spans="1:6" ht="13.2" customHeight="1" x14ac:dyDescent="0.3">
      <c r="A200" s="8">
        <v>45062</v>
      </c>
      <c r="B200" s="9">
        <v>153</v>
      </c>
      <c r="C200" s="9" t="s">
        <v>6</v>
      </c>
      <c r="D200" s="6" t="s">
        <v>85</v>
      </c>
      <c r="E200" s="6">
        <v>1</v>
      </c>
      <c r="F200" s="6" t="s">
        <v>92</v>
      </c>
    </row>
    <row r="201" spans="1:6" ht="13.2" customHeight="1" x14ac:dyDescent="0.3">
      <c r="A201" s="10">
        <v>45063</v>
      </c>
      <c r="B201" s="11">
        <v>158</v>
      </c>
      <c r="C201" s="11" t="s">
        <v>8</v>
      </c>
      <c r="D201" s="7" t="s">
        <v>86</v>
      </c>
      <c r="E201" s="7">
        <v>0</v>
      </c>
      <c r="F201" s="7" t="s">
        <v>92</v>
      </c>
    </row>
    <row r="202" spans="1:6" ht="13.2" customHeight="1" x14ac:dyDescent="0.3">
      <c r="A202" s="8">
        <v>45064</v>
      </c>
      <c r="B202" s="9">
        <v>178</v>
      </c>
      <c r="C202" s="9" t="s">
        <v>16</v>
      </c>
      <c r="D202" s="6" t="s">
        <v>81</v>
      </c>
      <c r="E202" s="6">
        <v>1</v>
      </c>
      <c r="F202" s="6" t="s">
        <v>92</v>
      </c>
    </row>
    <row r="203" spans="1:6" ht="13.2" customHeight="1" x14ac:dyDescent="0.3">
      <c r="A203" s="10">
        <v>45065</v>
      </c>
      <c r="B203" s="11">
        <v>206</v>
      </c>
      <c r="C203" s="11" t="s">
        <v>64</v>
      </c>
      <c r="D203" s="7" t="s">
        <v>77</v>
      </c>
      <c r="E203" s="7">
        <v>2</v>
      </c>
      <c r="F203" s="7" t="s">
        <v>97</v>
      </c>
    </row>
    <row r="204" spans="1:6" ht="13.2" customHeight="1" x14ac:dyDescent="0.3">
      <c r="A204" s="8">
        <v>45066</v>
      </c>
      <c r="B204" s="9">
        <v>204</v>
      </c>
      <c r="C204" s="9" t="s">
        <v>63</v>
      </c>
      <c r="D204" s="6" t="s">
        <v>77</v>
      </c>
      <c r="E204" s="6">
        <v>1</v>
      </c>
      <c r="F204" s="6" t="s">
        <v>97</v>
      </c>
    </row>
    <row r="205" spans="1:6" ht="13.2" customHeight="1" x14ac:dyDescent="0.3">
      <c r="A205" s="10">
        <v>45067</v>
      </c>
      <c r="B205" s="11">
        <v>212</v>
      </c>
      <c r="C205" s="11" t="s">
        <v>69</v>
      </c>
      <c r="D205" s="7" t="s">
        <v>78</v>
      </c>
      <c r="E205" s="7">
        <v>2</v>
      </c>
      <c r="F205" s="7" t="s">
        <v>92</v>
      </c>
    </row>
    <row r="206" spans="1:6" ht="13.2" customHeight="1" x14ac:dyDescent="0.3">
      <c r="A206" s="8">
        <v>45068</v>
      </c>
      <c r="B206" s="9">
        <v>188</v>
      </c>
      <c r="C206" s="9" t="s">
        <v>21</v>
      </c>
      <c r="D206" s="6" t="s">
        <v>86</v>
      </c>
      <c r="E206" s="6">
        <v>1</v>
      </c>
      <c r="F206" s="6" t="s">
        <v>92</v>
      </c>
    </row>
    <row r="207" spans="1:6" ht="13.2" customHeight="1" x14ac:dyDescent="0.3">
      <c r="A207" s="10">
        <v>45069</v>
      </c>
      <c r="B207" s="11">
        <v>183</v>
      </c>
      <c r="C207" s="11" t="s">
        <v>18</v>
      </c>
      <c r="D207" s="7" t="s">
        <v>85</v>
      </c>
      <c r="E207" s="7">
        <v>2</v>
      </c>
      <c r="F207" s="7" t="s">
        <v>92</v>
      </c>
    </row>
    <row r="208" spans="1:6" ht="13.2" customHeight="1" x14ac:dyDescent="0.3">
      <c r="A208" s="8">
        <v>45070</v>
      </c>
      <c r="B208" s="9">
        <v>209</v>
      </c>
      <c r="C208" s="9" t="s">
        <v>66</v>
      </c>
      <c r="D208" s="6" t="s">
        <v>77</v>
      </c>
      <c r="E208" s="6">
        <v>2</v>
      </c>
      <c r="F208" s="6" t="s">
        <v>97</v>
      </c>
    </row>
    <row r="209" spans="1:6" ht="13.2" customHeight="1" x14ac:dyDescent="0.3">
      <c r="A209" s="10">
        <v>45071</v>
      </c>
      <c r="B209" s="11">
        <v>169</v>
      </c>
      <c r="C209" s="11" t="s">
        <v>41</v>
      </c>
      <c r="D209" s="7" t="s">
        <v>85</v>
      </c>
      <c r="E209" s="7">
        <v>0</v>
      </c>
      <c r="F209" s="7" t="s">
        <v>92</v>
      </c>
    </row>
    <row r="210" spans="1:6" ht="13.2" customHeight="1" x14ac:dyDescent="0.3">
      <c r="A210" s="8">
        <v>45072</v>
      </c>
      <c r="B210" s="9">
        <v>160</v>
      </c>
      <c r="C210" s="9" t="s">
        <v>10</v>
      </c>
      <c r="D210" s="6" t="s">
        <v>82</v>
      </c>
      <c r="E210" s="6">
        <v>1</v>
      </c>
      <c r="F210" s="6" t="s">
        <v>92</v>
      </c>
    </row>
    <row r="211" spans="1:6" ht="13.2" customHeight="1" x14ac:dyDescent="0.3">
      <c r="A211" s="10">
        <v>45073</v>
      </c>
      <c r="B211" s="11">
        <v>169</v>
      </c>
      <c r="C211" s="11" t="s">
        <v>41</v>
      </c>
      <c r="D211" s="7" t="s">
        <v>79</v>
      </c>
      <c r="E211" s="7">
        <v>2</v>
      </c>
      <c r="F211" s="7" t="s">
        <v>92</v>
      </c>
    </row>
    <row r="212" spans="1:6" ht="13.2" customHeight="1" x14ac:dyDescent="0.3">
      <c r="A212" s="8">
        <v>45074</v>
      </c>
      <c r="B212" s="9">
        <v>201</v>
      </c>
      <c r="C212" s="9" t="s">
        <v>60</v>
      </c>
      <c r="D212" s="6" t="s">
        <v>85</v>
      </c>
      <c r="E212" s="6">
        <v>1</v>
      </c>
      <c r="F212" s="6" t="s">
        <v>92</v>
      </c>
    </row>
    <row r="213" spans="1:6" ht="13.2" customHeight="1" x14ac:dyDescent="0.3">
      <c r="A213" s="10">
        <v>45075</v>
      </c>
      <c r="B213" s="11">
        <v>169</v>
      </c>
      <c r="C213" s="11" t="s">
        <v>41</v>
      </c>
      <c r="D213" s="7" t="s">
        <v>79</v>
      </c>
      <c r="E213" s="7">
        <v>0</v>
      </c>
      <c r="F213" s="7" t="s">
        <v>92</v>
      </c>
    </row>
    <row r="214" spans="1:6" ht="13.2" customHeight="1" x14ac:dyDescent="0.3">
      <c r="A214" s="8">
        <v>45076</v>
      </c>
      <c r="B214" s="9">
        <v>176</v>
      </c>
      <c r="C214" s="9" t="s">
        <v>15</v>
      </c>
      <c r="D214" s="6" t="s">
        <v>79</v>
      </c>
      <c r="E214" s="6">
        <v>0</v>
      </c>
      <c r="F214" s="6" t="s">
        <v>92</v>
      </c>
    </row>
    <row r="215" spans="1:6" ht="13.2" customHeight="1" x14ac:dyDescent="0.3">
      <c r="A215" s="10">
        <v>45077</v>
      </c>
      <c r="B215" s="11">
        <v>180</v>
      </c>
      <c r="C215" s="11" t="s">
        <v>48</v>
      </c>
      <c r="D215" s="7" t="s">
        <v>86</v>
      </c>
      <c r="E215" s="7">
        <v>0</v>
      </c>
      <c r="F215" s="7" t="s">
        <v>92</v>
      </c>
    </row>
    <row r="216" spans="1:6" ht="13.2" customHeight="1" x14ac:dyDescent="0.3">
      <c r="A216" s="8">
        <v>45078</v>
      </c>
      <c r="B216" s="9">
        <v>194</v>
      </c>
      <c r="C216" s="9" t="s">
        <v>55</v>
      </c>
      <c r="D216" s="6" t="s">
        <v>77</v>
      </c>
      <c r="E216" s="6">
        <v>1</v>
      </c>
      <c r="F216" s="6" t="s">
        <v>97</v>
      </c>
    </row>
    <row r="217" spans="1:6" ht="13.2" customHeight="1" x14ac:dyDescent="0.3">
      <c r="A217" s="10">
        <v>45079</v>
      </c>
      <c r="B217" s="11">
        <v>185</v>
      </c>
      <c r="C217" s="11" t="s">
        <v>51</v>
      </c>
      <c r="D217" s="7" t="s">
        <v>84</v>
      </c>
      <c r="E217" s="7">
        <v>1</v>
      </c>
      <c r="F217" s="7" t="s">
        <v>92</v>
      </c>
    </row>
    <row r="218" spans="1:6" ht="13.2" customHeight="1" x14ac:dyDescent="0.3">
      <c r="A218" s="8">
        <v>45080</v>
      </c>
      <c r="B218" s="9">
        <v>163</v>
      </c>
      <c r="C218" s="9" t="s">
        <v>36</v>
      </c>
      <c r="D218" s="6" t="s">
        <v>81</v>
      </c>
      <c r="E218" s="6">
        <v>2</v>
      </c>
      <c r="F218" s="6" t="s">
        <v>92</v>
      </c>
    </row>
    <row r="219" spans="1:6" ht="13.2" customHeight="1" x14ac:dyDescent="0.3">
      <c r="A219" s="10">
        <v>45081</v>
      </c>
      <c r="B219" s="11">
        <v>160</v>
      </c>
      <c r="C219" s="11" t="s">
        <v>10</v>
      </c>
      <c r="D219" s="7" t="s">
        <v>80</v>
      </c>
      <c r="E219" s="7">
        <v>2</v>
      </c>
      <c r="F219" s="7" t="s">
        <v>92</v>
      </c>
    </row>
    <row r="220" spans="1:6" ht="13.2" customHeight="1" x14ac:dyDescent="0.3">
      <c r="A220" s="8">
        <v>45082</v>
      </c>
      <c r="B220" s="9">
        <v>175</v>
      </c>
      <c r="C220" s="9" t="s">
        <v>14</v>
      </c>
      <c r="D220" s="6" t="s">
        <v>80</v>
      </c>
      <c r="E220" s="6">
        <v>2</v>
      </c>
      <c r="F220" s="6" t="s">
        <v>92</v>
      </c>
    </row>
    <row r="221" spans="1:6" ht="13.2" customHeight="1" x14ac:dyDescent="0.3">
      <c r="A221" s="10">
        <v>45083</v>
      </c>
      <c r="B221" s="11">
        <v>181</v>
      </c>
      <c r="C221" s="11" t="s">
        <v>17</v>
      </c>
      <c r="D221" s="7" t="s">
        <v>86</v>
      </c>
      <c r="E221" s="7">
        <v>1</v>
      </c>
      <c r="F221" s="7" t="s">
        <v>92</v>
      </c>
    </row>
    <row r="222" spans="1:6" ht="13.2" customHeight="1" x14ac:dyDescent="0.3">
      <c r="A222" s="8">
        <v>45084</v>
      </c>
      <c r="B222" s="9">
        <v>184</v>
      </c>
      <c r="C222" s="9" t="s">
        <v>50</v>
      </c>
      <c r="D222" s="6" t="s">
        <v>86</v>
      </c>
      <c r="E222" s="6">
        <v>0</v>
      </c>
      <c r="F222" s="6" t="s">
        <v>92</v>
      </c>
    </row>
    <row r="223" spans="1:6" ht="13.2" customHeight="1" x14ac:dyDescent="0.3">
      <c r="A223" s="10">
        <v>45085</v>
      </c>
      <c r="B223" s="11">
        <v>150</v>
      </c>
      <c r="C223" s="11" t="s">
        <v>30</v>
      </c>
      <c r="D223" s="7" t="s">
        <v>81</v>
      </c>
      <c r="E223" s="7">
        <v>0</v>
      </c>
      <c r="F223" s="7" t="s">
        <v>92</v>
      </c>
    </row>
    <row r="224" spans="1:6" ht="13.2" customHeight="1" x14ac:dyDescent="0.3">
      <c r="A224" s="8">
        <v>45086</v>
      </c>
      <c r="B224" s="9">
        <v>181</v>
      </c>
      <c r="C224" s="9" t="s">
        <v>17</v>
      </c>
      <c r="D224" s="6" t="s">
        <v>80</v>
      </c>
      <c r="E224" s="6">
        <v>1</v>
      </c>
      <c r="F224" s="6" t="s">
        <v>92</v>
      </c>
    </row>
    <row r="225" spans="1:6" ht="13.2" customHeight="1" x14ac:dyDescent="0.3">
      <c r="A225" s="10">
        <v>45087</v>
      </c>
      <c r="B225" s="11">
        <v>181</v>
      </c>
      <c r="C225" s="11" t="s">
        <v>17</v>
      </c>
      <c r="D225" s="7" t="s">
        <v>78</v>
      </c>
      <c r="E225" s="7">
        <v>0</v>
      </c>
      <c r="F225" s="7" t="s">
        <v>92</v>
      </c>
    </row>
    <row r="226" spans="1:6" ht="13.2" customHeight="1" x14ac:dyDescent="0.3">
      <c r="A226" s="8">
        <v>45088</v>
      </c>
      <c r="B226" s="9">
        <v>193</v>
      </c>
      <c r="C226" s="9" t="s">
        <v>54</v>
      </c>
      <c r="D226" s="6" t="s">
        <v>80</v>
      </c>
      <c r="E226" s="6">
        <v>1</v>
      </c>
      <c r="F226" s="6" t="s">
        <v>92</v>
      </c>
    </row>
    <row r="227" spans="1:6" ht="13.2" customHeight="1" x14ac:dyDescent="0.3">
      <c r="A227" s="10">
        <v>45089</v>
      </c>
      <c r="B227" s="11">
        <v>162</v>
      </c>
      <c r="C227" s="11" t="s">
        <v>11</v>
      </c>
      <c r="D227" s="7" t="s">
        <v>84</v>
      </c>
      <c r="E227" s="7">
        <v>0</v>
      </c>
      <c r="F227" s="7" t="s">
        <v>92</v>
      </c>
    </row>
    <row r="228" spans="1:6" ht="13.2" customHeight="1" x14ac:dyDescent="0.3">
      <c r="A228" s="8">
        <v>45090</v>
      </c>
      <c r="B228" s="9">
        <v>154</v>
      </c>
      <c r="C228" s="9" t="s">
        <v>32</v>
      </c>
      <c r="D228" s="6" t="s">
        <v>85</v>
      </c>
      <c r="E228" s="6">
        <v>2</v>
      </c>
      <c r="F228" s="6" t="s">
        <v>92</v>
      </c>
    </row>
    <row r="229" spans="1:6" ht="13.2" customHeight="1" x14ac:dyDescent="0.3">
      <c r="A229" s="10">
        <v>45091</v>
      </c>
      <c r="B229" s="11">
        <v>158</v>
      </c>
      <c r="C229" s="11" t="s">
        <v>8</v>
      </c>
      <c r="D229" s="7" t="s">
        <v>83</v>
      </c>
      <c r="E229" s="7">
        <v>2</v>
      </c>
      <c r="F229" s="7" t="s">
        <v>92</v>
      </c>
    </row>
    <row r="230" spans="1:6" ht="13.2" customHeight="1" x14ac:dyDescent="0.3">
      <c r="A230" s="8">
        <v>45092</v>
      </c>
      <c r="B230" s="9">
        <v>163</v>
      </c>
      <c r="C230" s="9" t="s">
        <v>36</v>
      </c>
      <c r="D230" s="6" t="s">
        <v>82</v>
      </c>
      <c r="E230" s="6">
        <v>2</v>
      </c>
      <c r="F230" s="6" t="s">
        <v>92</v>
      </c>
    </row>
    <row r="231" spans="1:6" ht="13.2" customHeight="1" x14ac:dyDescent="0.3">
      <c r="A231" s="10">
        <v>45093</v>
      </c>
      <c r="B231" s="11">
        <v>146</v>
      </c>
      <c r="C231" s="11" t="s">
        <v>3</v>
      </c>
      <c r="D231" s="7" t="s">
        <v>77</v>
      </c>
      <c r="E231" s="7">
        <v>1</v>
      </c>
      <c r="F231" s="7" t="s">
        <v>97</v>
      </c>
    </row>
    <row r="232" spans="1:6" ht="13.2" customHeight="1" x14ac:dyDescent="0.3">
      <c r="A232" s="8">
        <v>45094</v>
      </c>
      <c r="B232" s="9">
        <v>155</v>
      </c>
      <c r="C232" s="9" t="s">
        <v>7</v>
      </c>
      <c r="D232" s="6" t="s">
        <v>84</v>
      </c>
      <c r="E232" s="6">
        <v>2</v>
      </c>
      <c r="F232" s="6" t="s">
        <v>92</v>
      </c>
    </row>
    <row r="233" spans="1:6" ht="13.2" customHeight="1" x14ac:dyDescent="0.3">
      <c r="A233" s="10">
        <v>45095</v>
      </c>
      <c r="B233" s="11">
        <v>183</v>
      </c>
      <c r="C233" s="11" t="s">
        <v>18</v>
      </c>
      <c r="D233" s="7" t="s">
        <v>85</v>
      </c>
      <c r="E233" s="7">
        <v>2</v>
      </c>
      <c r="F233" s="7" t="s">
        <v>92</v>
      </c>
    </row>
    <row r="234" spans="1:6" ht="13.2" customHeight="1" x14ac:dyDescent="0.3">
      <c r="A234" s="8">
        <v>45096</v>
      </c>
      <c r="B234" s="9">
        <v>144</v>
      </c>
      <c r="C234" s="9" t="s">
        <v>1</v>
      </c>
      <c r="D234" s="6" t="s">
        <v>77</v>
      </c>
      <c r="E234" s="6">
        <v>0</v>
      </c>
      <c r="F234" s="6" t="s">
        <v>97</v>
      </c>
    </row>
    <row r="235" spans="1:6" ht="13.2" customHeight="1" x14ac:dyDescent="0.3">
      <c r="A235" s="10">
        <v>45097</v>
      </c>
      <c r="B235" s="11">
        <v>207</v>
      </c>
      <c r="C235" s="11" t="s">
        <v>27</v>
      </c>
      <c r="D235" s="7" t="s">
        <v>84</v>
      </c>
      <c r="E235" s="7">
        <v>1</v>
      </c>
      <c r="F235" s="7" t="s">
        <v>92</v>
      </c>
    </row>
    <row r="236" spans="1:6" ht="13.2" customHeight="1" x14ac:dyDescent="0.3">
      <c r="A236" s="8">
        <v>45098</v>
      </c>
      <c r="B236" s="9">
        <v>165</v>
      </c>
      <c r="C236" s="9" t="s">
        <v>37</v>
      </c>
      <c r="D236" s="6" t="s">
        <v>81</v>
      </c>
      <c r="E236" s="6">
        <v>0</v>
      </c>
      <c r="F236" s="6" t="s">
        <v>92</v>
      </c>
    </row>
    <row r="237" spans="1:6" ht="13.2" customHeight="1" x14ac:dyDescent="0.3">
      <c r="A237" s="10">
        <v>45099</v>
      </c>
      <c r="B237" s="11">
        <v>181</v>
      </c>
      <c r="C237" s="11" t="s">
        <v>17</v>
      </c>
      <c r="D237" s="7" t="s">
        <v>82</v>
      </c>
      <c r="E237" s="7">
        <v>0</v>
      </c>
      <c r="F237" s="7" t="s">
        <v>92</v>
      </c>
    </row>
    <row r="238" spans="1:6" ht="13.2" customHeight="1" x14ac:dyDescent="0.3">
      <c r="A238" s="8">
        <v>45100</v>
      </c>
      <c r="B238" s="9">
        <v>205</v>
      </c>
      <c r="C238" s="9" t="s">
        <v>26</v>
      </c>
      <c r="D238" s="6" t="s">
        <v>86</v>
      </c>
      <c r="E238" s="6">
        <v>1</v>
      </c>
      <c r="F238" s="6" t="s">
        <v>92</v>
      </c>
    </row>
    <row r="239" spans="1:6" ht="13.2" customHeight="1" x14ac:dyDescent="0.3">
      <c r="A239" s="10">
        <v>45101</v>
      </c>
      <c r="B239" s="11">
        <v>191</v>
      </c>
      <c r="C239" s="11" t="s">
        <v>22</v>
      </c>
      <c r="D239" s="7" t="s">
        <v>77</v>
      </c>
      <c r="E239" s="7">
        <v>0</v>
      </c>
      <c r="F239" s="7" t="s">
        <v>97</v>
      </c>
    </row>
    <row r="240" spans="1:6" ht="13.2" customHeight="1" x14ac:dyDescent="0.3">
      <c r="A240" s="8">
        <v>45102</v>
      </c>
      <c r="B240" s="9">
        <v>154</v>
      </c>
      <c r="C240" s="9" t="s">
        <v>32</v>
      </c>
      <c r="D240" s="6" t="s">
        <v>84</v>
      </c>
      <c r="E240" s="6">
        <v>0</v>
      </c>
      <c r="F240" s="6" t="s">
        <v>92</v>
      </c>
    </row>
    <row r="241" spans="1:6" ht="13.2" customHeight="1" x14ac:dyDescent="0.3">
      <c r="A241" s="10">
        <v>45103</v>
      </c>
      <c r="B241" s="11">
        <v>154</v>
      </c>
      <c r="C241" s="11" t="s">
        <v>32</v>
      </c>
      <c r="D241" s="7" t="s">
        <v>85</v>
      </c>
      <c r="E241" s="7">
        <v>2</v>
      </c>
      <c r="F241" s="7" t="s">
        <v>92</v>
      </c>
    </row>
    <row r="242" spans="1:6" ht="13.2" customHeight="1" x14ac:dyDescent="0.3">
      <c r="A242" s="8">
        <v>45104</v>
      </c>
      <c r="B242" s="9">
        <v>172</v>
      </c>
      <c r="C242" s="9" t="s">
        <v>44</v>
      </c>
      <c r="D242" s="6" t="s">
        <v>79</v>
      </c>
      <c r="E242" s="6">
        <v>0</v>
      </c>
      <c r="F242" s="6" t="s">
        <v>92</v>
      </c>
    </row>
    <row r="243" spans="1:6" ht="13.2" customHeight="1" x14ac:dyDescent="0.3">
      <c r="A243" s="10">
        <v>45105</v>
      </c>
      <c r="B243" s="11">
        <v>186</v>
      </c>
      <c r="C243" s="11" t="s">
        <v>19</v>
      </c>
      <c r="D243" s="7" t="s">
        <v>85</v>
      </c>
      <c r="E243" s="7">
        <v>2</v>
      </c>
      <c r="F243" s="7" t="s">
        <v>92</v>
      </c>
    </row>
    <row r="244" spans="1:6" ht="13.2" customHeight="1" x14ac:dyDescent="0.3">
      <c r="A244" s="8">
        <v>45106</v>
      </c>
      <c r="B244" s="9">
        <v>184</v>
      </c>
      <c r="C244" s="9" t="s">
        <v>50</v>
      </c>
      <c r="D244" s="6" t="s">
        <v>79</v>
      </c>
      <c r="E244" s="6">
        <v>0</v>
      </c>
      <c r="F244" s="6" t="s">
        <v>92</v>
      </c>
    </row>
    <row r="245" spans="1:6" ht="13.2" customHeight="1" x14ac:dyDescent="0.3">
      <c r="A245" s="10">
        <v>45107</v>
      </c>
      <c r="B245" s="11">
        <v>154</v>
      </c>
      <c r="C245" s="11" t="s">
        <v>32</v>
      </c>
      <c r="D245" s="7" t="s">
        <v>78</v>
      </c>
      <c r="E245" s="7">
        <v>1</v>
      </c>
      <c r="F245" s="7" t="s">
        <v>92</v>
      </c>
    </row>
    <row r="246" spans="1:6" ht="13.2" customHeight="1" x14ac:dyDescent="0.3">
      <c r="A246" s="8">
        <v>45108</v>
      </c>
      <c r="B246" s="9">
        <v>198</v>
      </c>
      <c r="C246" s="9" t="s">
        <v>25</v>
      </c>
      <c r="D246" s="6" t="s">
        <v>85</v>
      </c>
      <c r="E246" s="6">
        <v>2</v>
      </c>
      <c r="F246" s="6" t="s">
        <v>92</v>
      </c>
    </row>
    <row r="247" spans="1:6" ht="13.2" customHeight="1" x14ac:dyDescent="0.3">
      <c r="A247" s="10">
        <v>45109</v>
      </c>
      <c r="B247" s="11">
        <v>196</v>
      </c>
      <c r="C247" s="11" t="s">
        <v>24</v>
      </c>
      <c r="D247" s="7" t="s">
        <v>86</v>
      </c>
      <c r="E247" s="7">
        <v>0</v>
      </c>
      <c r="F247" s="7" t="s">
        <v>92</v>
      </c>
    </row>
    <row r="248" spans="1:6" ht="13.2" customHeight="1" x14ac:dyDescent="0.3">
      <c r="A248" s="8">
        <v>45110</v>
      </c>
      <c r="B248" s="9">
        <v>172</v>
      </c>
      <c r="C248" s="9" t="s">
        <v>44</v>
      </c>
      <c r="D248" s="6" t="s">
        <v>82</v>
      </c>
      <c r="E248" s="6">
        <v>2</v>
      </c>
      <c r="F248" s="6" t="s">
        <v>92</v>
      </c>
    </row>
    <row r="249" spans="1:6" ht="13.2" customHeight="1" x14ac:dyDescent="0.3">
      <c r="A249" s="10">
        <v>45111</v>
      </c>
      <c r="B249" s="11">
        <v>182</v>
      </c>
      <c r="C249" s="11" t="s">
        <v>49</v>
      </c>
      <c r="D249" s="7" t="s">
        <v>78</v>
      </c>
      <c r="E249" s="7">
        <v>1</v>
      </c>
      <c r="F249" s="7" t="s">
        <v>92</v>
      </c>
    </row>
    <row r="250" spans="1:6" ht="13.2" customHeight="1" x14ac:dyDescent="0.3">
      <c r="A250" s="8">
        <v>45112</v>
      </c>
      <c r="B250" s="9">
        <v>174</v>
      </c>
      <c r="C250" s="9" t="s">
        <v>13</v>
      </c>
      <c r="D250" s="6" t="s">
        <v>82</v>
      </c>
      <c r="E250" s="6">
        <v>1</v>
      </c>
      <c r="F250" s="6" t="s">
        <v>92</v>
      </c>
    </row>
    <row r="251" spans="1:6" ht="13.2" customHeight="1" x14ac:dyDescent="0.3">
      <c r="A251" s="10">
        <v>45113</v>
      </c>
      <c r="B251" s="11">
        <v>200</v>
      </c>
      <c r="C251" s="11" t="s">
        <v>59</v>
      </c>
      <c r="D251" s="7" t="s">
        <v>84</v>
      </c>
      <c r="E251" s="7">
        <v>2</v>
      </c>
      <c r="F251" s="7" t="s">
        <v>92</v>
      </c>
    </row>
    <row r="252" spans="1:6" ht="13.2" customHeight="1" x14ac:dyDescent="0.3">
      <c r="A252" s="8">
        <v>45114</v>
      </c>
      <c r="B252" s="9">
        <v>194</v>
      </c>
      <c r="C252" s="9" t="s">
        <v>55</v>
      </c>
      <c r="D252" s="6" t="s">
        <v>82</v>
      </c>
      <c r="E252" s="6">
        <v>1</v>
      </c>
      <c r="F252" s="6" t="s">
        <v>92</v>
      </c>
    </row>
    <row r="253" spans="1:6" ht="13.2" customHeight="1" x14ac:dyDescent="0.3">
      <c r="A253" s="10">
        <v>45115</v>
      </c>
      <c r="B253" s="11">
        <v>170</v>
      </c>
      <c r="C253" s="11" t="s">
        <v>42</v>
      </c>
      <c r="D253" s="7" t="s">
        <v>83</v>
      </c>
      <c r="E253" s="7">
        <v>2</v>
      </c>
      <c r="F253" s="7" t="s">
        <v>92</v>
      </c>
    </row>
    <row r="254" spans="1:6" ht="13.2" customHeight="1" x14ac:dyDescent="0.3">
      <c r="A254" s="8">
        <v>45116</v>
      </c>
      <c r="B254" s="9">
        <v>201</v>
      </c>
      <c r="C254" s="9" t="s">
        <v>60</v>
      </c>
      <c r="D254" s="6" t="s">
        <v>80</v>
      </c>
      <c r="E254" s="6">
        <v>0</v>
      </c>
      <c r="F254" s="6" t="s">
        <v>92</v>
      </c>
    </row>
    <row r="255" spans="1:6" ht="13.2" customHeight="1" x14ac:dyDescent="0.3">
      <c r="A255" s="10">
        <v>45117</v>
      </c>
      <c r="B255" s="11">
        <v>208</v>
      </c>
      <c r="C255" s="11" t="s">
        <v>65</v>
      </c>
      <c r="D255" s="7" t="s">
        <v>77</v>
      </c>
      <c r="E255" s="7">
        <v>2</v>
      </c>
      <c r="F255" s="7" t="s">
        <v>97</v>
      </c>
    </row>
    <row r="256" spans="1:6" ht="13.2" customHeight="1" x14ac:dyDescent="0.3">
      <c r="A256" s="8">
        <v>45118</v>
      </c>
      <c r="B256" s="9">
        <v>171</v>
      </c>
      <c r="C256" s="9" t="s">
        <v>43</v>
      </c>
      <c r="D256" s="6" t="s">
        <v>79</v>
      </c>
      <c r="E256" s="6">
        <v>0</v>
      </c>
      <c r="F256" s="6" t="s">
        <v>92</v>
      </c>
    </row>
    <row r="257" spans="1:6" ht="13.2" customHeight="1" x14ac:dyDescent="0.3">
      <c r="A257" s="10">
        <v>45119</v>
      </c>
      <c r="B257" s="11">
        <v>207</v>
      </c>
      <c r="C257" s="11" t="s">
        <v>27</v>
      </c>
      <c r="D257" s="7" t="s">
        <v>85</v>
      </c>
      <c r="E257" s="7">
        <v>1</v>
      </c>
      <c r="F257" s="7" t="s">
        <v>92</v>
      </c>
    </row>
    <row r="258" spans="1:6" ht="13.2" customHeight="1" x14ac:dyDescent="0.3">
      <c r="A258" s="8">
        <v>45120</v>
      </c>
      <c r="B258" s="9">
        <v>162</v>
      </c>
      <c r="C258" s="9" t="s">
        <v>11</v>
      </c>
      <c r="D258" s="6" t="s">
        <v>82</v>
      </c>
      <c r="E258" s="6">
        <v>0</v>
      </c>
      <c r="F258" s="6" t="s">
        <v>92</v>
      </c>
    </row>
    <row r="259" spans="1:6" ht="13.2" customHeight="1" x14ac:dyDescent="0.3">
      <c r="A259" s="10">
        <v>45121</v>
      </c>
      <c r="B259" s="11">
        <v>176</v>
      </c>
      <c r="C259" s="11" t="s">
        <v>15</v>
      </c>
      <c r="D259" s="7" t="s">
        <v>80</v>
      </c>
      <c r="E259" s="7">
        <v>1</v>
      </c>
      <c r="F259" s="7" t="s">
        <v>92</v>
      </c>
    </row>
    <row r="260" spans="1:6" ht="13.2" customHeight="1" x14ac:dyDescent="0.3">
      <c r="A260" s="8">
        <v>45122</v>
      </c>
      <c r="B260" s="9">
        <v>204</v>
      </c>
      <c r="C260" s="9" t="s">
        <v>63</v>
      </c>
      <c r="D260" s="6" t="s">
        <v>86</v>
      </c>
      <c r="E260" s="6">
        <v>0</v>
      </c>
      <c r="F260" s="6" t="s">
        <v>92</v>
      </c>
    </row>
    <row r="261" spans="1:6" ht="13.2" customHeight="1" x14ac:dyDescent="0.3">
      <c r="A261" s="10">
        <v>45123</v>
      </c>
      <c r="B261" s="11">
        <v>156</v>
      </c>
      <c r="C261" s="11" t="s">
        <v>33</v>
      </c>
      <c r="D261" s="7" t="s">
        <v>79</v>
      </c>
      <c r="E261" s="7">
        <v>0</v>
      </c>
      <c r="F261" s="7" t="s">
        <v>92</v>
      </c>
    </row>
    <row r="262" spans="1:6" ht="13.2" customHeight="1" x14ac:dyDescent="0.3">
      <c r="A262" s="8">
        <v>45124</v>
      </c>
      <c r="B262" s="9">
        <v>153</v>
      </c>
      <c r="C262" s="9" t="s">
        <v>6</v>
      </c>
      <c r="D262" s="6" t="s">
        <v>86</v>
      </c>
      <c r="E262" s="6">
        <v>1</v>
      </c>
      <c r="F262" s="6" t="s">
        <v>92</v>
      </c>
    </row>
    <row r="263" spans="1:6" ht="13.2" customHeight="1" x14ac:dyDescent="0.3">
      <c r="A263" s="10">
        <v>45125</v>
      </c>
      <c r="B263" s="11">
        <v>149</v>
      </c>
      <c r="C263" s="11" t="s">
        <v>29</v>
      </c>
      <c r="D263" s="7" t="s">
        <v>78</v>
      </c>
      <c r="E263" s="7">
        <v>1</v>
      </c>
      <c r="F263" s="7" t="s">
        <v>92</v>
      </c>
    </row>
    <row r="264" spans="1:6" ht="13.2" customHeight="1" x14ac:dyDescent="0.3">
      <c r="A264" s="8">
        <v>45126</v>
      </c>
      <c r="B264" s="9">
        <v>174</v>
      </c>
      <c r="C264" s="9" t="s">
        <v>13</v>
      </c>
      <c r="D264" s="6" t="s">
        <v>77</v>
      </c>
      <c r="E264" s="6">
        <v>2</v>
      </c>
      <c r="F264" s="6" t="s">
        <v>97</v>
      </c>
    </row>
    <row r="265" spans="1:6" ht="13.2" customHeight="1" x14ac:dyDescent="0.3">
      <c r="A265" s="10">
        <v>45127</v>
      </c>
      <c r="B265" s="11">
        <v>175</v>
      </c>
      <c r="C265" s="11" t="s">
        <v>14</v>
      </c>
      <c r="D265" s="7" t="s">
        <v>82</v>
      </c>
      <c r="E265" s="7">
        <v>0</v>
      </c>
      <c r="F265" s="7" t="s">
        <v>92</v>
      </c>
    </row>
    <row r="266" spans="1:6" ht="13.2" customHeight="1" x14ac:dyDescent="0.3">
      <c r="A266" s="8">
        <v>45128</v>
      </c>
      <c r="B266" s="9">
        <v>212</v>
      </c>
      <c r="C266" s="9" t="s">
        <v>69</v>
      </c>
      <c r="D266" s="6" t="s">
        <v>83</v>
      </c>
      <c r="E266" s="6">
        <v>1</v>
      </c>
      <c r="F266" s="6" t="s">
        <v>92</v>
      </c>
    </row>
    <row r="267" spans="1:6" ht="13.2" customHeight="1" x14ac:dyDescent="0.3">
      <c r="A267" s="10">
        <v>45129</v>
      </c>
      <c r="B267" s="11">
        <v>160</v>
      </c>
      <c r="C267" s="11" t="s">
        <v>10</v>
      </c>
      <c r="D267" s="7" t="s">
        <v>78</v>
      </c>
      <c r="E267" s="7">
        <v>2</v>
      </c>
      <c r="F267" s="7" t="s">
        <v>92</v>
      </c>
    </row>
    <row r="268" spans="1:6" ht="13.2" customHeight="1" x14ac:dyDescent="0.3">
      <c r="A268" s="8">
        <v>45130</v>
      </c>
      <c r="B268" s="9">
        <v>157</v>
      </c>
      <c r="C268" s="9" t="s">
        <v>34</v>
      </c>
      <c r="D268" s="6" t="s">
        <v>83</v>
      </c>
      <c r="E268" s="6">
        <v>2</v>
      </c>
      <c r="F268" s="6" t="s">
        <v>92</v>
      </c>
    </row>
    <row r="269" spans="1:6" ht="13.2" customHeight="1" x14ac:dyDescent="0.3">
      <c r="A269" s="10">
        <v>45131</v>
      </c>
      <c r="B269" s="11">
        <v>192</v>
      </c>
      <c r="C269" s="11" t="s">
        <v>23</v>
      </c>
      <c r="D269" s="7" t="s">
        <v>77</v>
      </c>
      <c r="E269" s="7">
        <v>2</v>
      </c>
      <c r="F269" s="7" t="s">
        <v>97</v>
      </c>
    </row>
    <row r="270" spans="1:6" ht="13.2" customHeight="1" x14ac:dyDescent="0.3">
      <c r="A270" s="8">
        <v>45132</v>
      </c>
      <c r="B270" s="9">
        <v>180</v>
      </c>
      <c r="C270" s="9" t="s">
        <v>48</v>
      </c>
      <c r="D270" s="6" t="s">
        <v>85</v>
      </c>
      <c r="E270" s="6">
        <v>2</v>
      </c>
      <c r="F270" s="6" t="s">
        <v>92</v>
      </c>
    </row>
    <row r="271" spans="1:6" ht="13.2" customHeight="1" x14ac:dyDescent="0.3">
      <c r="A271" s="10">
        <v>45133</v>
      </c>
      <c r="B271" s="11">
        <v>155</v>
      </c>
      <c r="C271" s="11" t="s">
        <v>7</v>
      </c>
      <c r="D271" s="7" t="s">
        <v>84</v>
      </c>
      <c r="E271" s="7">
        <v>0</v>
      </c>
      <c r="F271" s="7" t="s">
        <v>92</v>
      </c>
    </row>
    <row r="272" spans="1:6" ht="13.2" customHeight="1" x14ac:dyDescent="0.3">
      <c r="A272" s="8">
        <v>45134</v>
      </c>
      <c r="B272" s="9">
        <v>145</v>
      </c>
      <c r="C272" s="9" t="s">
        <v>2</v>
      </c>
      <c r="D272" s="6" t="s">
        <v>79</v>
      </c>
      <c r="E272" s="6">
        <v>2</v>
      </c>
      <c r="F272" s="6" t="s">
        <v>92</v>
      </c>
    </row>
    <row r="273" spans="1:6" ht="13.2" customHeight="1" x14ac:dyDescent="0.3">
      <c r="A273" s="10">
        <v>45135</v>
      </c>
      <c r="B273" s="11">
        <v>185</v>
      </c>
      <c r="C273" s="11" t="s">
        <v>51</v>
      </c>
      <c r="D273" s="7" t="s">
        <v>82</v>
      </c>
      <c r="E273" s="7">
        <v>1</v>
      </c>
      <c r="F273" s="7" t="s">
        <v>92</v>
      </c>
    </row>
    <row r="274" spans="1:6" ht="13.2" customHeight="1" x14ac:dyDescent="0.3">
      <c r="A274" s="8">
        <v>45136</v>
      </c>
      <c r="B274" s="9">
        <v>200</v>
      </c>
      <c r="C274" s="9" t="s">
        <v>59</v>
      </c>
      <c r="D274" s="6" t="s">
        <v>82</v>
      </c>
      <c r="E274" s="6">
        <v>2</v>
      </c>
      <c r="F274" s="6" t="s">
        <v>92</v>
      </c>
    </row>
    <row r="275" spans="1:6" ht="13.2" customHeight="1" x14ac:dyDescent="0.3">
      <c r="A275" s="10">
        <v>45137</v>
      </c>
      <c r="B275" s="11">
        <v>179</v>
      </c>
      <c r="C275" s="11" t="s">
        <v>47</v>
      </c>
      <c r="D275" s="7" t="s">
        <v>77</v>
      </c>
      <c r="E275" s="7">
        <v>1</v>
      </c>
      <c r="F275" s="7" t="s">
        <v>97</v>
      </c>
    </row>
    <row r="276" spans="1:6" ht="13.2" customHeight="1" x14ac:dyDescent="0.3">
      <c r="A276" s="8">
        <v>45138</v>
      </c>
      <c r="B276" s="9">
        <v>153</v>
      </c>
      <c r="C276" s="9" t="s">
        <v>6</v>
      </c>
      <c r="D276" s="6" t="s">
        <v>82</v>
      </c>
      <c r="E276" s="6">
        <v>0</v>
      </c>
      <c r="F276" s="6" t="s">
        <v>92</v>
      </c>
    </row>
    <row r="277" spans="1:6" ht="13.2" customHeight="1" x14ac:dyDescent="0.3">
      <c r="A277" s="10">
        <v>45139</v>
      </c>
      <c r="B277" s="11">
        <v>192</v>
      </c>
      <c r="C277" s="11" t="s">
        <v>23</v>
      </c>
      <c r="D277" s="7" t="s">
        <v>85</v>
      </c>
      <c r="E277" s="7">
        <v>0</v>
      </c>
      <c r="F277" s="7" t="s">
        <v>92</v>
      </c>
    </row>
    <row r="278" spans="1:6" ht="13.2" customHeight="1" x14ac:dyDescent="0.3">
      <c r="A278" s="8">
        <v>45140</v>
      </c>
      <c r="B278" s="9">
        <v>193</v>
      </c>
      <c r="C278" s="9" t="s">
        <v>54</v>
      </c>
      <c r="D278" s="6" t="s">
        <v>84</v>
      </c>
      <c r="E278" s="6">
        <v>1</v>
      </c>
      <c r="F278" s="6" t="s">
        <v>92</v>
      </c>
    </row>
    <row r="279" spans="1:6" ht="13.2" customHeight="1" x14ac:dyDescent="0.3">
      <c r="A279" s="10">
        <v>45141</v>
      </c>
      <c r="B279" s="11">
        <v>163</v>
      </c>
      <c r="C279" s="11" t="s">
        <v>36</v>
      </c>
      <c r="D279" s="7" t="s">
        <v>78</v>
      </c>
      <c r="E279" s="7">
        <v>0</v>
      </c>
      <c r="F279" s="7" t="s">
        <v>92</v>
      </c>
    </row>
    <row r="280" spans="1:6" ht="13.2" customHeight="1" x14ac:dyDescent="0.3">
      <c r="A280" s="8">
        <v>45142</v>
      </c>
      <c r="B280" s="9">
        <v>169</v>
      </c>
      <c r="C280" s="9" t="s">
        <v>41</v>
      </c>
      <c r="D280" s="6" t="s">
        <v>80</v>
      </c>
      <c r="E280" s="6">
        <v>1</v>
      </c>
      <c r="F280" s="6" t="s">
        <v>92</v>
      </c>
    </row>
    <row r="281" spans="1:6" ht="13.2" customHeight="1" x14ac:dyDescent="0.3">
      <c r="A281" s="10">
        <v>45143</v>
      </c>
      <c r="B281" s="11">
        <v>189</v>
      </c>
      <c r="C281" s="11" t="s">
        <v>52</v>
      </c>
      <c r="D281" s="7" t="s">
        <v>81</v>
      </c>
      <c r="E281" s="7">
        <v>2</v>
      </c>
      <c r="F281" s="7" t="s">
        <v>92</v>
      </c>
    </row>
    <row r="282" spans="1:6" ht="13.2" customHeight="1" x14ac:dyDescent="0.3">
      <c r="A282" s="8">
        <v>45144</v>
      </c>
      <c r="B282" s="9">
        <v>206</v>
      </c>
      <c r="C282" s="9" t="s">
        <v>64</v>
      </c>
      <c r="D282" s="6" t="s">
        <v>80</v>
      </c>
      <c r="E282" s="6">
        <v>2</v>
      </c>
      <c r="F282" s="6" t="s">
        <v>92</v>
      </c>
    </row>
    <row r="283" spans="1:6" ht="13.2" customHeight="1" x14ac:dyDescent="0.3">
      <c r="A283" s="10">
        <v>45145</v>
      </c>
      <c r="B283" s="11">
        <v>149</v>
      </c>
      <c r="C283" s="11" t="s">
        <v>29</v>
      </c>
      <c r="D283" s="7" t="s">
        <v>81</v>
      </c>
      <c r="E283" s="7">
        <v>0</v>
      </c>
      <c r="F283" s="7" t="s">
        <v>92</v>
      </c>
    </row>
    <row r="284" spans="1:6" ht="13.2" customHeight="1" x14ac:dyDescent="0.3">
      <c r="A284" s="8">
        <v>45146</v>
      </c>
      <c r="B284" s="9">
        <v>172</v>
      </c>
      <c r="C284" s="9" t="s">
        <v>44</v>
      </c>
      <c r="D284" s="6" t="s">
        <v>86</v>
      </c>
      <c r="E284" s="6">
        <v>0</v>
      </c>
      <c r="F284" s="6" t="s">
        <v>92</v>
      </c>
    </row>
    <row r="285" spans="1:6" ht="13.2" customHeight="1" x14ac:dyDescent="0.3">
      <c r="A285" s="10">
        <v>45147</v>
      </c>
      <c r="B285" s="11">
        <v>204</v>
      </c>
      <c r="C285" s="11" t="s">
        <v>63</v>
      </c>
      <c r="D285" s="7" t="s">
        <v>80</v>
      </c>
      <c r="E285" s="7">
        <v>0</v>
      </c>
      <c r="F285" s="7" t="s">
        <v>92</v>
      </c>
    </row>
    <row r="286" spans="1:6" ht="13.2" customHeight="1" x14ac:dyDescent="0.3">
      <c r="A286" s="8">
        <v>45148</v>
      </c>
      <c r="B286" s="9">
        <v>194</v>
      </c>
      <c r="C286" s="9" t="s">
        <v>55</v>
      </c>
      <c r="D286" s="6" t="s">
        <v>81</v>
      </c>
      <c r="E286" s="6">
        <v>1</v>
      </c>
      <c r="F286" s="6" t="s">
        <v>92</v>
      </c>
    </row>
    <row r="287" spans="1:6" ht="13.2" customHeight="1" x14ac:dyDescent="0.3">
      <c r="A287" s="10">
        <v>45149</v>
      </c>
      <c r="B287" s="11">
        <v>207</v>
      </c>
      <c r="C287" s="11" t="s">
        <v>27</v>
      </c>
      <c r="D287" s="7" t="s">
        <v>79</v>
      </c>
      <c r="E287" s="7">
        <v>0</v>
      </c>
      <c r="F287" s="7" t="s">
        <v>92</v>
      </c>
    </row>
    <row r="288" spans="1:6" ht="13.2" customHeight="1" x14ac:dyDescent="0.3">
      <c r="A288" s="8">
        <v>45150</v>
      </c>
      <c r="B288" s="9">
        <v>178</v>
      </c>
      <c r="C288" s="9" t="s">
        <v>16</v>
      </c>
      <c r="D288" s="6" t="s">
        <v>78</v>
      </c>
      <c r="E288" s="6">
        <v>0</v>
      </c>
      <c r="F288" s="6" t="s">
        <v>92</v>
      </c>
    </row>
    <row r="289" spans="1:6" ht="13.2" customHeight="1" x14ac:dyDescent="0.3">
      <c r="A289" s="10">
        <v>45151</v>
      </c>
      <c r="B289" s="11">
        <v>206</v>
      </c>
      <c r="C289" s="11" t="s">
        <v>64</v>
      </c>
      <c r="D289" s="7" t="s">
        <v>84</v>
      </c>
      <c r="E289" s="7">
        <v>1</v>
      </c>
      <c r="F289" s="7" t="s">
        <v>92</v>
      </c>
    </row>
    <row r="290" spans="1:6" ht="13.2" customHeight="1" x14ac:dyDescent="0.3">
      <c r="A290" s="8">
        <v>45152</v>
      </c>
      <c r="B290" s="9">
        <v>178</v>
      </c>
      <c r="C290" s="9" t="s">
        <v>16</v>
      </c>
      <c r="D290" s="6" t="s">
        <v>78</v>
      </c>
      <c r="E290" s="6">
        <v>2</v>
      </c>
      <c r="F290" s="6" t="s">
        <v>92</v>
      </c>
    </row>
    <row r="291" spans="1:6" ht="13.2" customHeight="1" x14ac:dyDescent="0.3">
      <c r="A291" s="10">
        <v>45153</v>
      </c>
      <c r="B291" s="11">
        <v>209</v>
      </c>
      <c r="C291" s="11" t="s">
        <v>66</v>
      </c>
      <c r="D291" s="7" t="s">
        <v>77</v>
      </c>
      <c r="E291" s="7">
        <v>2</v>
      </c>
      <c r="F291" s="7" t="s">
        <v>97</v>
      </c>
    </row>
    <row r="292" spans="1:6" ht="13.2" customHeight="1" x14ac:dyDescent="0.3">
      <c r="A292" s="8">
        <v>45154</v>
      </c>
      <c r="B292" s="9">
        <v>179</v>
      </c>
      <c r="C292" s="9" t="s">
        <v>47</v>
      </c>
      <c r="D292" s="6" t="s">
        <v>77</v>
      </c>
      <c r="E292" s="6">
        <v>2</v>
      </c>
      <c r="F292" s="6" t="s">
        <v>97</v>
      </c>
    </row>
    <row r="293" spans="1:6" ht="13.2" customHeight="1" x14ac:dyDescent="0.3">
      <c r="A293" s="10">
        <v>45155</v>
      </c>
      <c r="B293" s="11">
        <v>162</v>
      </c>
      <c r="C293" s="11" t="s">
        <v>11</v>
      </c>
      <c r="D293" s="7" t="s">
        <v>86</v>
      </c>
      <c r="E293" s="7">
        <v>0</v>
      </c>
      <c r="F293" s="7" t="s">
        <v>92</v>
      </c>
    </row>
    <row r="294" spans="1:6" ht="13.2" customHeight="1" x14ac:dyDescent="0.3">
      <c r="A294" s="8">
        <v>45156</v>
      </c>
      <c r="B294" s="9">
        <v>168</v>
      </c>
      <c r="C294" s="9" t="s">
        <v>40</v>
      </c>
      <c r="D294" s="6" t="s">
        <v>80</v>
      </c>
      <c r="E294" s="6">
        <v>0</v>
      </c>
      <c r="F294" s="6" t="s">
        <v>92</v>
      </c>
    </row>
    <row r="295" spans="1:6" ht="13.2" customHeight="1" x14ac:dyDescent="0.3">
      <c r="A295" s="10">
        <v>45157</v>
      </c>
      <c r="B295" s="11">
        <v>200</v>
      </c>
      <c r="C295" s="11" t="s">
        <v>59</v>
      </c>
      <c r="D295" s="7" t="s">
        <v>84</v>
      </c>
      <c r="E295" s="7">
        <v>2</v>
      </c>
      <c r="F295" s="7" t="s">
        <v>92</v>
      </c>
    </row>
    <row r="296" spans="1:6" ht="13.2" customHeight="1" x14ac:dyDescent="0.3">
      <c r="A296" s="8">
        <v>45158</v>
      </c>
      <c r="B296" s="9">
        <v>161</v>
      </c>
      <c r="C296" s="9" t="s">
        <v>35</v>
      </c>
      <c r="D296" s="6" t="s">
        <v>77</v>
      </c>
      <c r="E296" s="6">
        <v>0</v>
      </c>
      <c r="F296" s="6" t="s">
        <v>97</v>
      </c>
    </row>
    <row r="297" spans="1:6" ht="13.2" customHeight="1" x14ac:dyDescent="0.3">
      <c r="A297" s="10">
        <v>45159</v>
      </c>
      <c r="B297" s="11">
        <v>145</v>
      </c>
      <c r="C297" s="11" t="s">
        <v>2</v>
      </c>
      <c r="D297" s="7" t="s">
        <v>83</v>
      </c>
      <c r="E297" s="7">
        <v>0</v>
      </c>
      <c r="F297" s="7" t="s">
        <v>92</v>
      </c>
    </row>
    <row r="298" spans="1:6" ht="13.2" customHeight="1" x14ac:dyDescent="0.3">
      <c r="A298" s="8">
        <v>45160</v>
      </c>
      <c r="B298" s="9">
        <v>201</v>
      </c>
      <c r="C298" s="9" t="s">
        <v>60</v>
      </c>
      <c r="D298" s="6" t="s">
        <v>79</v>
      </c>
      <c r="E298" s="6">
        <v>0</v>
      </c>
      <c r="F298" s="6" t="s">
        <v>92</v>
      </c>
    </row>
    <row r="299" spans="1:6" ht="13.2" customHeight="1" x14ac:dyDescent="0.3">
      <c r="A299" s="10">
        <v>45161</v>
      </c>
      <c r="B299" s="11">
        <v>163</v>
      </c>
      <c r="C299" s="11" t="s">
        <v>36</v>
      </c>
      <c r="D299" s="7" t="s">
        <v>78</v>
      </c>
      <c r="E299" s="7">
        <v>0</v>
      </c>
      <c r="F299" s="7" t="s">
        <v>92</v>
      </c>
    </row>
    <row r="300" spans="1:6" ht="13.2" customHeight="1" x14ac:dyDescent="0.3">
      <c r="A300" s="8">
        <v>45162</v>
      </c>
      <c r="B300" s="9">
        <v>171</v>
      </c>
      <c r="C300" s="9" t="s">
        <v>43</v>
      </c>
      <c r="D300" s="6" t="s">
        <v>80</v>
      </c>
      <c r="E300" s="6">
        <v>1</v>
      </c>
      <c r="F300" s="6" t="s">
        <v>92</v>
      </c>
    </row>
    <row r="301" spans="1:6" ht="13.2" customHeight="1" x14ac:dyDescent="0.3">
      <c r="A301" s="10">
        <v>45163</v>
      </c>
      <c r="B301" s="11">
        <v>144</v>
      </c>
      <c r="C301" s="11" t="s">
        <v>1</v>
      </c>
      <c r="D301" s="7" t="s">
        <v>83</v>
      </c>
      <c r="E301" s="7">
        <v>0</v>
      </c>
      <c r="F301" s="7" t="s">
        <v>92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E079-FFB5-45AA-AA47-744CD2C82276}">
  <dimension ref="A1:W304"/>
  <sheetViews>
    <sheetView zoomScale="70" zoomScaleNormal="70" workbookViewId="0"/>
  </sheetViews>
  <sheetFormatPr defaultRowHeight="13.2" customHeight="1" x14ac:dyDescent="0.3"/>
  <cols>
    <col min="1" max="1" width="9.6640625" bestFit="1" customWidth="1"/>
    <col min="2" max="2" width="16.33203125" bestFit="1" customWidth="1"/>
    <col min="3" max="3" width="15.5546875" bestFit="1" customWidth="1"/>
    <col min="4" max="4" width="16.88671875" bestFit="1" customWidth="1"/>
    <col min="5" max="5" width="10.88671875" bestFit="1" customWidth="1"/>
    <col min="6" max="6" width="17.77734375" bestFit="1" customWidth="1"/>
    <col min="7" max="7" width="12.6640625" bestFit="1" customWidth="1"/>
    <col min="8" max="8" width="11.109375" bestFit="1" customWidth="1"/>
    <col min="9" max="9" width="12.6640625" bestFit="1" customWidth="1"/>
    <col min="10" max="10" width="2.6640625" customWidth="1"/>
    <col min="13" max="13" width="10" customWidth="1"/>
    <col min="14" max="14" width="3.33203125" customWidth="1"/>
    <col min="15" max="15" width="6.77734375" customWidth="1"/>
    <col min="17" max="17" width="2.88671875" customWidth="1"/>
    <col min="18" max="18" width="8" customWidth="1"/>
    <col min="19" max="19" width="10.88671875" bestFit="1" customWidth="1"/>
    <col min="20" max="20" width="17.77734375" bestFit="1" customWidth="1"/>
    <col min="21" max="21" width="5" customWidth="1"/>
    <col min="22" max="22" width="4.33203125" bestFit="1" customWidth="1"/>
  </cols>
  <sheetData>
    <row r="1" spans="1:23" ht="13.2" customHeight="1" x14ac:dyDescent="0.3">
      <c r="A1" t="s">
        <v>70</v>
      </c>
      <c r="B1" t="s">
        <v>96</v>
      </c>
      <c r="C1" t="s">
        <v>71</v>
      </c>
      <c r="D1" t="s">
        <v>94</v>
      </c>
      <c r="E1" t="s">
        <v>72</v>
      </c>
      <c r="F1" t="s">
        <v>73</v>
      </c>
      <c r="G1" s="1" t="s">
        <v>75</v>
      </c>
      <c r="H1" t="s">
        <v>87</v>
      </c>
      <c r="I1" s="1" t="s">
        <v>91</v>
      </c>
      <c r="J1" s="1"/>
      <c r="K1" t="s">
        <v>74</v>
      </c>
      <c r="L1" t="s">
        <v>95</v>
      </c>
      <c r="M1" t="s">
        <v>0</v>
      </c>
      <c r="O1" t="s">
        <v>74</v>
      </c>
      <c r="P1" t="s">
        <v>76</v>
      </c>
      <c r="R1" t="s">
        <v>74</v>
      </c>
      <c r="S1" t="s">
        <v>72</v>
      </c>
      <c r="T1" t="s">
        <v>73</v>
      </c>
      <c r="V1" t="s">
        <v>95</v>
      </c>
      <c r="W1" t="s">
        <v>0</v>
      </c>
    </row>
    <row r="2" spans="1:23" ht="13.2" customHeight="1" x14ac:dyDescent="0.3">
      <c r="A2" s="2">
        <v>44864</v>
      </c>
      <c r="B2" s="3">
        <f ca="1">VLOOKUP(Table13[[#This Row],[PowRandNum]],Table37[#All],2)</f>
        <v>146</v>
      </c>
      <c r="C2" s="3" t="str">
        <f ca="1">VLOOKUP(Table13[[#This Row],[PowRandNum]],Table37[#All],3)</f>
        <v>Bruce_Power</v>
      </c>
      <c r="D2" s="3" t="str">
        <f ca="1">VLOOKUP(Table13[[#This Row],[inspRand]],Table48[#All],2)</f>
        <v>Rick</v>
      </c>
      <c r="E2" s="3">
        <f ca="1">VLOOKUP(Table13[[#This Row],[statusRand]],Table59[#All],1)</f>
        <v>2</v>
      </c>
      <c r="F2" s="3" t="str">
        <f ca="1">VLOOKUP(Table13[[#This Row],[inspRand]],Table59[#All],3)</f>
        <v>Missing equipment</v>
      </c>
      <c r="G2" s="1">
        <f t="shared" ref="G2:G65" ca="1" si="0">RANDBETWEEN(1,69)</f>
        <v>3</v>
      </c>
      <c r="H2" s="1">
        <f t="shared" ref="H2:H65" ca="1" si="1">RANDBETWEEN(1,10)</f>
        <v>8</v>
      </c>
      <c r="I2" s="1">
        <f ca="1">RANDBETWEEN(0,2)</f>
        <v>2</v>
      </c>
      <c r="J2" s="1"/>
      <c r="K2">
        <v>1</v>
      </c>
      <c r="L2" s="1">
        <v>144</v>
      </c>
      <c r="M2" t="s">
        <v>1</v>
      </c>
      <c r="O2">
        <v>1</v>
      </c>
      <c r="P2" t="s">
        <v>77</v>
      </c>
      <c r="R2">
        <v>0</v>
      </c>
      <c r="S2" t="s">
        <v>90</v>
      </c>
      <c r="T2" t="s">
        <v>93</v>
      </c>
      <c r="V2" s="1">
        <v>144</v>
      </c>
      <c r="W2" s="1" t="s">
        <v>1</v>
      </c>
    </row>
    <row r="3" spans="1:23" ht="13.2" customHeight="1" x14ac:dyDescent="0.3">
      <c r="A3" s="2">
        <v>44865</v>
      </c>
      <c r="B3" s="3">
        <f ca="1">VLOOKUP(Table13[[#This Row],[PowRandNum]],Table37[#All],2)</f>
        <v>169</v>
      </c>
      <c r="C3" s="3" t="str">
        <f ca="1">VLOOKUP(Table13[[#This Row],[PowRandNum]],Table37[#All],3)</f>
        <v>R._H._Saunders</v>
      </c>
      <c r="D3" s="1" t="str">
        <f ca="1">VLOOKUP(Table13[[#This Row],[inspRand]],Table48[#All],2)</f>
        <v>Danielle</v>
      </c>
      <c r="E3" s="1">
        <f ca="1">VLOOKUP(Table13[[#This Row],[statusRand]],Table59[#All],1)</f>
        <v>1</v>
      </c>
      <c r="F3" s="1" t="str">
        <f ca="1">VLOOKUP(Table13[[#This Row],[inspRand]],Table59[#All],3)</f>
        <v>Missing equipment</v>
      </c>
      <c r="G3" s="1">
        <f t="shared" ca="1" si="0"/>
        <v>26</v>
      </c>
      <c r="H3" s="1">
        <f t="shared" ca="1" si="1"/>
        <v>10</v>
      </c>
      <c r="I3" s="1">
        <f t="shared" ref="I3:I33" ca="1" si="2">RANDBETWEEN(0,2)</f>
        <v>1</v>
      </c>
      <c r="J3" s="1"/>
      <c r="K3">
        <v>2</v>
      </c>
      <c r="L3" s="1">
        <v>145</v>
      </c>
      <c r="M3" t="s">
        <v>2</v>
      </c>
      <c r="O3">
        <v>2</v>
      </c>
      <c r="P3" t="s">
        <v>78</v>
      </c>
      <c r="R3">
        <v>1</v>
      </c>
      <c r="S3" t="s">
        <v>88</v>
      </c>
      <c r="T3" t="s">
        <v>97</v>
      </c>
      <c r="V3" s="1">
        <v>145</v>
      </c>
      <c r="W3" s="1" t="s">
        <v>2</v>
      </c>
    </row>
    <row r="4" spans="1:23" ht="13.2" customHeight="1" x14ac:dyDescent="0.3">
      <c r="A4" s="2">
        <v>44866</v>
      </c>
      <c r="B4" s="3">
        <f ca="1">VLOOKUP(Table13[[#This Row],[PowRandNum]],Table37[#All],2)</f>
        <v>158</v>
      </c>
      <c r="C4" s="3" t="str">
        <f ca="1">VLOOKUP(Table13[[#This Row],[PowRandNum]],Table37[#All],3)</f>
        <v>Seymour</v>
      </c>
      <c r="D4" s="1" t="str">
        <f ca="1">VLOOKUP(Table13[[#This Row],[inspRand]],Table48[#All],2)</f>
        <v>Rick</v>
      </c>
      <c r="E4" s="1">
        <f ca="1">VLOOKUP(Table13[[#This Row],[statusRand]],Table59[#All],1)</f>
        <v>2</v>
      </c>
      <c r="F4" s="1" t="str">
        <f ca="1">VLOOKUP(Table13[[#This Row],[inspRand]],Table59[#All],3)</f>
        <v>Missing equipment</v>
      </c>
      <c r="G4">
        <f t="shared" ca="1" si="0"/>
        <v>15</v>
      </c>
      <c r="H4" s="1">
        <f t="shared" ca="1" si="1"/>
        <v>8</v>
      </c>
      <c r="I4">
        <f t="shared" ca="1" si="2"/>
        <v>2</v>
      </c>
      <c r="K4">
        <v>3</v>
      </c>
      <c r="L4" s="1">
        <v>146</v>
      </c>
      <c r="M4" t="s">
        <v>3</v>
      </c>
      <c r="O4">
        <v>3</v>
      </c>
      <c r="P4" t="s">
        <v>86</v>
      </c>
      <c r="R4">
        <v>2</v>
      </c>
      <c r="S4" t="s">
        <v>89</v>
      </c>
      <c r="T4" t="s">
        <v>92</v>
      </c>
      <c r="V4" s="1">
        <v>146</v>
      </c>
      <c r="W4" s="1" t="s">
        <v>3</v>
      </c>
    </row>
    <row r="5" spans="1:23" ht="13.2" customHeight="1" x14ac:dyDescent="0.3">
      <c r="A5" s="2">
        <v>44867</v>
      </c>
      <c r="B5" s="3">
        <f ca="1">VLOOKUP(Table13[[#This Row],[PowRandNum]],Table37[#All],2)</f>
        <v>199</v>
      </c>
      <c r="C5" s="3" t="str">
        <f ca="1">VLOOKUP(Table13[[#This Row],[PowRandNum]],Table37[#All],3)</f>
        <v>Cameron_Falls</v>
      </c>
      <c r="D5" t="str">
        <f ca="1">VLOOKUP(Table13[[#This Row],[inspRand]],Table48[#All],2)</f>
        <v xml:space="preserve">Jerry </v>
      </c>
      <c r="E5">
        <f ca="1">VLOOKUP(Table13[[#This Row],[statusRand]],Table59[#All],1)</f>
        <v>0</v>
      </c>
      <c r="F5" t="str">
        <f ca="1">VLOOKUP(Table13[[#This Row],[inspRand]],Table59[#All],3)</f>
        <v>Missing equipment</v>
      </c>
      <c r="G5">
        <f t="shared" ca="1" si="0"/>
        <v>56</v>
      </c>
      <c r="H5">
        <f t="shared" ca="1" si="1"/>
        <v>6</v>
      </c>
      <c r="I5">
        <f t="shared" ca="1" si="2"/>
        <v>0</v>
      </c>
      <c r="K5">
        <v>4</v>
      </c>
      <c r="L5" s="1">
        <v>147</v>
      </c>
      <c r="M5" t="s">
        <v>4</v>
      </c>
      <c r="O5">
        <v>4</v>
      </c>
      <c r="P5" t="s">
        <v>79</v>
      </c>
      <c r="V5" s="1">
        <v>147</v>
      </c>
      <c r="W5" s="1" t="s">
        <v>4</v>
      </c>
    </row>
    <row r="6" spans="1:23" ht="13.2" customHeight="1" x14ac:dyDescent="0.3">
      <c r="A6" s="2">
        <v>44868</v>
      </c>
      <c r="B6" s="3">
        <f ca="1">VLOOKUP(Table13[[#This Row],[PowRandNum]],Table37[#All],2)</f>
        <v>210</v>
      </c>
      <c r="C6" s="3" t="str">
        <f ca="1">VLOOKUP(Table13[[#This Row],[PowRandNum]],Table37[#All],3)</f>
        <v>Manitou_Falls</v>
      </c>
      <c r="D6" t="str">
        <f ca="1">VLOOKUP(Table13[[#This Row],[inspRand]],Table48[#All],2)</f>
        <v xml:space="preserve">Morty </v>
      </c>
      <c r="E6">
        <f ca="1">VLOOKUP(Table13[[#This Row],[statusRand]],Table59[#All],1)</f>
        <v>1</v>
      </c>
      <c r="F6" t="str">
        <f ca="1">VLOOKUP(Table13[[#This Row],[inspRand]],Table59[#All],3)</f>
        <v>Missing equipment</v>
      </c>
      <c r="G6">
        <f t="shared" ca="1" si="0"/>
        <v>67</v>
      </c>
      <c r="H6">
        <f t="shared" ca="1" si="1"/>
        <v>7</v>
      </c>
      <c r="I6">
        <f t="shared" ca="1" si="2"/>
        <v>1</v>
      </c>
      <c r="K6">
        <v>5</v>
      </c>
      <c r="L6" s="1">
        <v>148</v>
      </c>
      <c r="M6" t="s">
        <v>28</v>
      </c>
      <c r="O6">
        <v>5</v>
      </c>
      <c r="P6" t="s">
        <v>80</v>
      </c>
      <c r="V6" s="1">
        <v>148</v>
      </c>
      <c r="W6" s="1" t="s">
        <v>28</v>
      </c>
    </row>
    <row r="7" spans="1:23" ht="13.2" customHeight="1" x14ac:dyDescent="0.3">
      <c r="A7" s="2">
        <v>44869</v>
      </c>
      <c r="B7" s="3">
        <f ca="1">VLOOKUP(Table13[[#This Row],[PowRandNum]],Table37[#All],2)</f>
        <v>164</v>
      </c>
      <c r="C7" s="3" t="str">
        <f ca="1">VLOOKUP(Table13[[#This Row],[PowRandNum]],Table37[#All],3)</f>
        <v>Merrickville</v>
      </c>
      <c r="D7" t="str">
        <f ca="1">VLOOKUP(Table13[[#This Row],[inspRand]],Table48[#All],2)</f>
        <v>Summer</v>
      </c>
      <c r="E7">
        <f ca="1">VLOOKUP(Table13[[#This Row],[statusRand]],Table59[#All],1)</f>
        <v>1</v>
      </c>
      <c r="F7" t="str">
        <f ca="1">VLOOKUP(Table13[[#This Row],[inspRand]],Table59[#All],3)</f>
        <v>Missing equipment</v>
      </c>
      <c r="G7">
        <f t="shared" ca="1" si="0"/>
        <v>21</v>
      </c>
      <c r="H7">
        <f t="shared" ca="1" si="1"/>
        <v>3</v>
      </c>
      <c r="I7">
        <f t="shared" ca="1" si="2"/>
        <v>1</v>
      </c>
      <c r="K7">
        <v>6</v>
      </c>
      <c r="L7" s="1">
        <v>149</v>
      </c>
      <c r="M7" t="s">
        <v>29</v>
      </c>
      <c r="O7">
        <v>6</v>
      </c>
      <c r="P7" t="s">
        <v>81</v>
      </c>
      <c r="V7" s="1">
        <v>149</v>
      </c>
      <c r="W7" s="1" t="s">
        <v>29</v>
      </c>
    </row>
    <row r="8" spans="1:23" ht="13.2" customHeight="1" x14ac:dyDescent="0.3">
      <c r="A8" s="2">
        <v>44870</v>
      </c>
      <c r="B8" s="3">
        <f ca="1">VLOOKUP(Table13[[#This Row],[PowRandNum]],Table37[#All],2)</f>
        <v>197</v>
      </c>
      <c r="C8" s="3" t="str">
        <f ca="1">VLOOKUP(Table13[[#This Row],[PowRandNum]],Table37[#All],3)</f>
        <v>Lower_Sturgeon</v>
      </c>
      <c r="D8" t="str">
        <f ca="1">VLOOKUP(Table13[[#This Row],[inspRand]],Table48[#All],2)</f>
        <v>Mike</v>
      </c>
      <c r="E8">
        <f ca="1">VLOOKUP(Table13[[#This Row],[statusRand]],Table59[#All],1)</f>
        <v>2</v>
      </c>
      <c r="F8" t="str">
        <f ca="1">VLOOKUP(Table13[[#This Row],[inspRand]],Table59[#All],3)</f>
        <v>Looks good</v>
      </c>
      <c r="G8">
        <f t="shared" ca="1" si="0"/>
        <v>54</v>
      </c>
      <c r="H8">
        <f t="shared" ca="1" si="1"/>
        <v>1</v>
      </c>
      <c r="I8">
        <f t="shared" ca="1" si="2"/>
        <v>2</v>
      </c>
      <c r="K8">
        <v>7</v>
      </c>
      <c r="L8" s="1">
        <v>150</v>
      </c>
      <c r="M8" t="s">
        <v>30</v>
      </c>
      <c r="O8">
        <v>7</v>
      </c>
      <c r="P8" t="s">
        <v>82</v>
      </c>
      <c r="V8" s="1">
        <v>150</v>
      </c>
      <c r="W8" s="1" t="s">
        <v>30</v>
      </c>
    </row>
    <row r="9" spans="1:23" ht="13.2" customHeight="1" x14ac:dyDescent="0.3">
      <c r="A9" s="2">
        <v>44871</v>
      </c>
      <c r="B9" s="3">
        <f ca="1">VLOOKUP(Table13[[#This Row],[PowRandNum]],Table37[#All],2)</f>
        <v>208</v>
      </c>
      <c r="C9" s="3" t="str">
        <f ca="1">VLOOKUP(Table13[[#This Row],[PowRandNum]],Table37[#All],3)</f>
        <v>Otter_Rapids</v>
      </c>
      <c r="D9" t="str">
        <f ca="1">VLOOKUP(Table13[[#This Row],[inspRand]],Table48[#All],2)</f>
        <v>Beth</v>
      </c>
      <c r="E9">
        <f ca="1">VLOOKUP(Table13[[#This Row],[statusRand]],Table59[#All],1)</f>
        <v>0</v>
      </c>
      <c r="F9" t="str">
        <f ca="1">VLOOKUP(Table13[[#This Row],[inspRand]],Table59[#All],3)</f>
        <v>Missing equipment</v>
      </c>
      <c r="G9">
        <f t="shared" ca="1" si="0"/>
        <v>65</v>
      </c>
      <c r="H9">
        <f t="shared" ca="1" si="1"/>
        <v>9</v>
      </c>
      <c r="I9">
        <f t="shared" ca="1" si="2"/>
        <v>0</v>
      </c>
      <c r="K9">
        <v>8</v>
      </c>
      <c r="L9" s="1">
        <v>151</v>
      </c>
      <c r="M9" t="s">
        <v>31</v>
      </c>
      <c r="O9">
        <v>8</v>
      </c>
      <c r="P9" t="s">
        <v>83</v>
      </c>
      <c r="V9" s="1">
        <v>151</v>
      </c>
      <c r="W9" s="1" t="s">
        <v>31</v>
      </c>
    </row>
    <row r="10" spans="1:23" ht="13.2" customHeight="1" x14ac:dyDescent="0.3">
      <c r="A10" s="2">
        <v>44872</v>
      </c>
      <c r="B10" s="3">
        <f ca="1">VLOOKUP(Table13[[#This Row],[PowRandNum]],Table37[#All],2)</f>
        <v>196</v>
      </c>
      <c r="C10" s="3" t="str">
        <f ca="1">VLOOKUP(Table13[[#This Row],[PowRandNum]],Table37[#All],3)</f>
        <v>Aguasabon</v>
      </c>
      <c r="D10" t="str">
        <f ca="1">VLOOKUP(Table13[[#This Row],[inspRand]],Table48[#All],2)</f>
        <v>Beth</v>
      </c>
      <c r="E10">
        <f ca="1">VLOOKUP(Table13[[#This Row],[statusRand]],Table59[#All],1)</f>
        <v>1</v>
      </c>
      <c r="F10" t="str">
        <f ca="1">VLOOKUP(Table13[[#This Row],[inspRand]],Table59[#All],3)</f>
        <v>Missing equipment</v>
      </c>
      <c r="G10">
        <f t="shared" ca="1" si="0"/>
        <v>53</v>
      </c>
      <c r="H10">
        <f t="shared" ca="1" si="1"/>
        <v>9</v>
      </c>
      <c r="I10">
        <f t="shared" ca="1" si="2"/>
        <v>1</v>
      </c>
      <c r="K10">
        <v>9</v>
      </c>
      <c r="L10" s="1">
        <v>152</v>
      </c>
      <c r="M10" t="s">
        <v>5</v>
      </c>
      <c r="O10">
        <v>9</v>
      </c>
      <c r="P10" t="s">
        <v>84</v>
      </c>
      <c r="V10" s="1">
        <v>152</v>
      </c>
      <c r="W10" s="1" t="s">
        <v>5</v>
      </c>
    </row>
    <row r="11" spans="1:23" ht="13.2" customHeight="1" x14ac:dyDescent="0.3">
      <c r="A11" s="2">
        <v>44873</v>
      </c>
      <c r="B11" s="3">
        <f ca="1">VLOOKUP(Table13[[#This Row],[PowRandNum]],Table37[#All],2)</f>
        <v>156</v>
      </c>
      <c r="C11" s="3" t="str">
        <f ca="1">VLOOKUP(Table13[[#This Row],[PowRandNum]],Table37[#All],3)</f>
        <v>Hagues_Reach</v>
      </c>
      <c r="D11" t="str">
        <f ca="1">VLOOKUP(Table13[[#This Row],[inspRand]],Table48[#All],2)</f>
        <v>Rick</v>
      </c>
      <c r="E11">
        <f ca="1">VLOOKUP(Table13[[#This Row],[statusRand]],Table59[#All],1)</f>
        <v>1</v>
      </c>
      <c r="F11" t="str">
        <f ca="1">VLOOKUP(Table13[[#This Row],[inspRand]],Table59[#All],3)</f>
        <v>Missing equipment</v>
      </c>
      <c r="G11">
        <f t="shared" ca="1" si="0"/>
        <v>13</v>
      </c>
      <c r="H11">
        <f t="shared" ca="1" si="1"/>
        <v>8</v>
      </c>
      <c r="I11">
        <f t="shared" ca="1" si="2"/>
        <v>1</v>
      </c>
      <c r="K11">
        <v>10</v>
      </c>
      <c r="L11" s="1">
        <v>153</v>
      </c>
      <c r="M11" t="s">
        <v>6</v>
      </c>
      <c r="O11">
        <v>10</v>
      </c>
      <c r="P11" t="s">
        <v>85</v>
      </c>
      <c r="V11" s="1">
        <v>153</v>
      </c>
      <c r="W11" s="1" t="s">
        <v>6</v>
      </c>
    </row>
    <row r="12" spans="1:23" ht="13.2" customHeight="1" x14ac:dyDescent="0.3">
      <c r="A12" s="2">
        <v>44874</v>
      </c>
      <c r="B12" s="3">
        <f ca="1">VLOOKUP(Table13[[#This Row],[PowRandNum]],Table37[#All],2)</f>
        <v>186</v>
      </c>
      <c r="C12" s="3" t="str">
        <f ca="1">VLOOKUP(Table13[[#This Row],[PowRandNum]],Table37[#All],3)</f>
        <v>Coniston</v>
      </c>
      <c r="D12" t="str">
        <f ca="1">VLOOKUP(Table13[[#This Row],[inspRand]],Table48[#All],2)</f>
        <v xml:space="preserve">Jerry </v>
      </c>
      <c r="E12">
        <f ca="1">VLOOKUP(Table13[[#This Row],[statusRand]],Table59[#All],1)</f>
        <v>1</v>
      </c>
      <c r="F12" t="str">
        <f ca="1">VLOOKUP(Table13[[#This Row],[inspRand]],Table59[#All],3)</f>
        <v>Missing equipment</v>
      </c>
      <c r="G12">
        <f t="shared" ca="1" si="0"/>
        <v>43</v>
      </c>
      <c r="H12">
        <f t="shared" ca="1" si="1"/>
        <v>6</v>
      </c>
      <c r="I12">
        <f t="shared" ca="1" si="2"/>
        <v>1</v>
      </c>
      <c r="K12">
        <v>11</v>
      </c>
      <c r="L12" s="1">
        <v>154</v>
      </c>
      <c r="M12" t="s">
        <v>32</v>
      </c>
      <c r="V12" s="1">
        <v>154</v>
      </c>
      <c r="W12" s="1" t="s">
        <v>32</v>
      </c>
    </row>
    <row r="13" spans="1:23" ht="13.2" customHeight="1" x14ac:dyDescent="0.3">
      <c r="A13" s="2">
        <v>44875</v>
      </c>
      <c r="B13" s="3">
        <f ca="1">VLOOKUP(Table13[[#This Row],[PowRandNum]],Table37[#All],2)</f>
        <v>159</v>
      </c>
      <c r="C13" s="3" t="str">
        <f ca="1">VLOOKUP(Table13[[#This Row],[PowRandNum]],Table37[#All],3)</f>
        <v>Auburn</v>
      </c>
      <c r="D13" t="str">
        <f ca="1">VLOOKUP(Table13[[#This Row],[inspRand]],Table48[#All],2)</f>
        <v>Sam</v>
      </c>
      <c r="E13">
        <f ca="1">VLOOKUP(Table13[[#This Row],[statusRand]],Table59[#All],1)</f>
        <v>2</v>
      </c>
      <c r="F13" t="str">
        <f ca="1">VLOOKUP(Table13[[#This Row],[inspRand]],Table59[#All],3)</f>
        <v>Missing equipment</v>
      </c>
      <c r="G13">
        <f t="shared" ca="1" si="0"/>
        <v>16</v>
      </c>
      <c r="H13">
        <f t="shared" ca="1" si="1"/>
        <v>4</v>
      </c>
      <c r="I13">
        <f t="shared" ca="1" si="2"/>
        <v>2</v>
      </c>
      <c r="K13">
        <v>12</v>
      </c>
      <c r="L13" s="1">
        <v>155</v>
      </c>
      <c r="M13" t="s">
        <v>7</v>
      </c>
      <c r="V13" s="1">
        <v>155</v>
      </c>
      <c r="W13" s="1" t="s">
        <v>7</v>
      </c>
    </row>
    <row r="14" spans="1:23" ht="13.2" customHeight="1" x14ac:dyDescent="0.3">
      <c r="A14" s="2">
        <v>44876</v>
      </c>
      <c r="B14" s="3">
        <f ca="1">VLOOKUP(Table13[[#This Row],[PowRandNum]],Table37[#All],2)</f>
        <v>211</v>
      </c>
      <c r="C14" s="3" t="str">
        <f ca="1">VLOOKUP(Table13[[#This Row],[PowRandNum]],Table37[#All],3)</f>
        <v>Ear_Falls</v>
      </c>
      <c r="D14" t="str">
        <f ca="1">VLOOKUP(Table13[[#This Row],[inspRand]],Table48[#All],2)</f>
        <v>Sam</v>
      </c>
      <c r="E14">
        <f ca="1">VLOOKUP(Table13[[#This Row],[statusRand]],Table59[#All],1)</f>
        <v>2</v>
      </c>
      <c r="F14" t="str">
        <f ca="1">VLOOKUP(Table13[[#This Row],[inspRand]],Table59[#All],3)</f>
        <v>Missing equipment</v>
      </c>
      <c r="G14">
        <f t="shared" ca="1" si="0"/>
        <v>68</v>
      </c>
      <c r="H14">
        <f t="shared" ca="1" si="1"/>
        <v>4</v>
      </c>
      <c r="I14">
        <f t="shared" ca="1" si="2"/>
        <v>2</v>
      </c>
      <c r="K14">
        <v>13</v>
      </c>
      <c r="L14" s="1">
        <v>156</v>
      </c>
      <c r="M14" t="s">
        <v>33</v>
      </c>
      <c r="V14" s="1">
        <v>156</v>
      </c>
      <c r="W14" s="1" t="s">
        <v>33</v>
      </c>
    </row>
    <row r="15" spans="1:23" ht="13.2" customHeight="1" x14ac:dyDescent="0.3">
      <c r="A15" s="2">
        <v>44877</v>
      </c>
      <c r="B15" s="3">
        <f ca="1">VLOOKUP(Table13[[#This Row],[PowRandNum]],Table37[#All],2)</f>
        <v>153</v>
      </c>
      <c r="C15" s="3" t="str">
        <f ca="1">VLOOKUP(Table13[[#This Row],[PowRandNum]],Table37[#All],3)</f>
        <v>Frankford</v>
      </c>
      <c r="D15" t="str">
        <f ca="1">VLOOKUP(Table13[[#This Row],[inspRand]],Table48[#All],2)</f>
        <v>Danielle</v>
      </c>
      <c r="E15">
        <f ca="1">VLOOKUP(Table13[[#This Row],[statusRand]],Table59[#All],1)</f>
        <v>2</v>
      </c>
      <c r="F15" t="str">
        <f ca="1">VLOOKUP(Table13[[#This Row],[inspRand]],Table59[#All],3)</f>
        <v>Missing equipment</v>
      </c>
      <c r="G15">
        <f t="shared" ca="1" si="0"/>
        <v>10</v>
      </c>
      <c r="H15">
        <f t="shared" ca="1" si="1"/>
        <v>10</v>
      </c>
      <c r="I15">
        <f t="shared" ca="1" si="2"/>
        <v>2</v>
      </c>
      <c r="K15">
        <v>14</v>
      </c>
      <c r="L15" s="1">
        <v>157</v>
      </c>
      <c r="M15" t="s">
        <v>34</v>
      </c>
      <c r="V15" s="1">
        <v>157</v>
      </c>
      <c r="W15" s="1" t="s">
        <v>34</v>
      </c>
    </row>
    <row r="16" spans="1:23" ht="13.2" customHeight="1" x14ac:dyDescent="0.3">
      <c r="A16" s="2">
        <v>44878</v>
      </c>
      <c r="B16" s="3">
        <f ca="1">VLOOKUP(Table13[[#This Row],[PowRandNum]],Table37[#All],2)</f>
        <v>153</v>
      </c>
      <c r="C16" s="3" t="str">
        <f ca="1">VLOOKUP(Table13[[#This Row],[PowRandNum]],Table37[#All],3)</f>
        <v>Frankford</v>
      </c>
      <c r="D16" t="str">
        <f ca="1">VLOOKUP(Table13[[#This Row],[inspRand]],Table48[#All],2)</f>
        <v>Rick</v>
      </c>
      <c r="E16">
        <f ca="1">VLOOKUP(Table13[[#This Row],[statusRand]],Table59[#All],1)</f>
        <v>1</v>
      </c>
      <c r="F16" t="str">
        <f ca="1">VLOOKUP(Table13[[#This Row],[inspRand]],Table59[#All],3)</f>
        <v>Missing equipment</v>
      </c>
      <c r="G16">
        <f t="shared" ca="1" si="0"/>
        <v>10</v>
      </c>
      <c r="H16">
        <f t="shared" ca="1" si="1"/>
        <v>8</v>
      </c>
      <c r="I16">
        <f t="shared" ca="1" si="2"/>
        <v>1</v>
      </c>
      <c r="K16">
        <v>15</v>
      </c>
      <c r="L16" s="1">
        <v>158</v>
      </c>
      <c r="M16" t="s">
        <v>8</v>
      </c>
      <c r="V16" s="1">
        <v>158</v>
      </c>
      <c r="W16" s="1" t="s">
        <v>8</v>
      </c>
    </row>
    <row r="17" spans="1:23" ht="13.2" customHeight="1" x14ac:dyDescent="0.3">
      <c r="A17" s="2">
        <v>44879</v>
      </c>
      <c r="B17" s="3">
        <f ca="1">VLOOKUP(Table13[[#This Row],[PowRandNum]],Table37[#All],2)</f>
        <v>179</v>
      </c>
      <c r="C17" s="3" t="str">
        <f ca="1">VLOOKUP(Table13[[#This Row],[PowRandNum]],Table37[#All],3)</f>
        <v>Elliot_Chute</v>
      </c>
      <c r="D17" t="str">
        <f ca="1">VLOOKUP(Table13[[#This Row],[inspRand]],Table48[#All],2)</f>
        <v xml:space="preserve">Morty </v>
      </c>
      <c r="E17">
        <f ca="1">VLOOKUP(Table13[[#This Row],[statusRand]],Table59[#All],1)</f>
        <v>2</v>
      </c>
      <c r="F17" t="str">
        <f ca="1">VLOOKUP(Table13[[#This Row],[inspRand]],Table59[#All],3)</f>
        <v>Missing equipment</v>
      </c>
      <c r="G17">
        <f t="shared" ca="1" si="0"/>
        <v>36</v>
      </c>
      <c r="H17">
        <f t="shared" ca="1" si="1"/>
        <v>7</v>
      </c>
      <c r="I17">
        <f t="shared" ca="1" si="2"/>
        <v>2</v>
      </c>
      <c r="K17">
        <v>16</v>
      </c>
      <c r="L17" s="1">
        <v>159</v>
      </c>
      <c r="M17" t="s">
        <v>9</v>
      </c>
      <c r="V17" s="1">
        <v>159</v>
      </c>
      <c r="W17" s="1" t="s">
        <v>9</v>
      </c>
    </row>
    <row r="18" spans="1:23" ht="13.2" customHeight="1" x14ac:dyDescent="0.3">
      <c r="A18" s="2">
        <v>44880</v>
      </c>
      <c r="B18" s="3">
        <f ca="1">VLOOKUP(Table13[[#This Row],[PowRandNum]],Table37[#All],2)</f>
        <v>149</v>
      </c>
      <c r="C18" s="3" t="str">
        <f ca="1">VLOOKUP(Table13[[#This Row],[PowRandNum]],Table37[#All],3)</f>
        <v>SAB_Pump</v>
      </c>
      <c r="D18" t="str">
        <f ca="1">VLOOKUP(Table13[[#This Row],[inspRand]],Table48[#All],2)</f>
        <v>Steve</v>
      </c>
      <c r="E18">
        <f ca="1">VLOOKUP(Table13[[#This Row],[statusRand]],Table59[#All],1)</f>
        <v>2</v>
      </c>
      <c r="F18" t="str">
        <f ca="1">VLOOKUP(Table13[[#This Row],[inspRand]],Table59[#All],3)</f>
        <v>Missing equipment</v>
      </c>
      <c r="G18">
        <f t="shared" ca="1" si="0"/>
        <v>6</v>
      </c>
      <c r="H18">
        <f t="shared" ca="1" si="1"/>
        <v>5</v>
      </c>
      <c r="I18">
        <f t="shared" ca="1" si="2"/>
        <v>2</v>
      </c>
      <c r="K18">
        <v>17</v>
      </c>
      <c r="L18" s="1">
        <v>160</v>
      </c>
      <c r="M18" t="s">
        <v>10</v>
      </c>
      <c r="V18" s="1">
        <v>160</v>
      </c>
      <c r="W18" s="1" t="s">
        <v>10</v>
      </c>
    </row>
    <row r="19" spans="1:23" ht="13.2" customHeight="1" x14ac:dyDescent="0.3">
      <c r="A19" s="2">
        <v>44881</v>
      </c>
      <c r="B19" s="3">
        <f ca="1">VLOOKUP(Table13[[#This Row],[PowRandNum]],Table37[#All],2)</f>
        <v>203</v>
      </c>
      <c r="C19" s="3" t="str">
        <f ca="1">VLOOKUP(Table13[[#This Row],[PowRandNum]],Table37[#All],3)</f>
        <v>Little_Long</v>
      </c>
      <c r="D19" t="str">
        <f ca="1">VLOOKUP(Table13[[#This Row],[inspRand]],Table48[#All],2)</f>
        <v>Rick</v>
      </c>
      <c r="E19">
        <f ca="1">VLOOKUP(Table13[[#This Row],[statusRand]],Table59[#All],1)</f>
        <v>2</v>
      </c>
      <c r="F19" t="str">
        <f ca="1">VLOOKUP(Table13[[#This Row],[inspRand]],Table59[#All],3)</f>
        <v>Missing equipment</v>
      </c>
      <c r="G19">
        <f t="shared" ca="1" si="0"/>
        <v>60</v>
      </c>
      <c r="H19">
        <f t="shared" ca="1" si="1"/>
        <v>8</v>
      </c>
      <c r="I19">
        <f t="shared" ca="1" si="2"/>
        <v>2</v>
      </c>
      <c r="K19">
        <v>18</v>
      </c>
      <c r="L19" s="1">
        <v>161</v>
      </c>
      <c r="M19" t="s">
        <v>35</v>
      </c>
      <c r="V19" s="1">
        <v>161</v>
      </c>
      <c r="W19" s="1" t="s">
        <v>35</v>
      </c>
    </row>
    <row r="20" spans="1:23" ht="13.2" customHeight="1" x14ac:dyDescent="0.3">
      <c r="A20" s="2">
        <v>44882</v>
      </c>
      <c r="B20" s="3">
        <f ca="1">VLOOKUP(Table13[[#This Row],[PowRandNum]],Table37[#All],2)</f>
        <v>187</v>
      </c>
      <c r="C20" s="3" t="str">
        <f ca="1">VLOOKUP(Table13[[#This Row],[PowRandNum]],Table37[#All],3)</f>
        <v>Stinson</v>
      </c>
      <c r="D20" t="str">
        <f ca="1">VLOOKUP(Table13[[#This Row],[inspRand]],Table48[#All],2)</f>
        <v>Mike</v>
      </c>
      <c r="E20">
        <f ca="1">VLOOKUP(Table13[[#This Row],[statusRand]],Table59[#All],1)</f>
        <v>2</v>
      </c>
      <c r="F20" t="str">
        <f ca="1">VLOOKUP(Table13[[#This Row],[inspRand]],Table59[#All],3)</f>
        <v>Looks good</v>
      </c>
      <c r="G20">
        <f t="shared" ca="1" si="0"/>
        <v>44</v>
      </c>
      <c r="H20">
        <f t="shared" ca="1" si="1"/>
        <v>1</v>
      </c>
      <c r="I20">
        <f t="shared" ca="1" si="2"/>
        <v>2</v>
      </c>
      <c r="K20">
        <v>19</v>
      </c>
      <c r="L20" s="1">
        <v>162</v>
      </c>
      <c r="M20" t="s">
        <v>11</v>
      </c>
      <c r="V20" s="1">
        <v>162</v>
      </c>
      <c r="W20" s="1" t="s">
        <v>11</v>
      </c>
    </row>
    <row r="21" spans="1:23" ht="13.2" customHeight="1" x14ac:dyDescent="0.3">
      <c r="A21" s="2">
        <v>44883</v>
      </c>
      <c r="B21" s="3">
        <f ca="1">VLOOKUP(Table13[[#This Row],[PowRandNum]],Table37[#All],2)</f>
        <v>179</v>
      </c>
      <c r="C21" s="3" t="str">
        <f ca="1">VLOOKUP(Table13[[#This Row],[PowRandNum]],Table37[#All],3)</f>
        <v>Elliot_Chute</v>
      </c>
      <c r="D21" t="str">
        <f ca="1">VLOOKUP(Table13[[#This Row],[inspRand]],Table48[#All],2)</f>
        <v>Rick</v>
      </c>
      <c r="E21">
        <f ca="1">VLOOKUP(Table13[[#This Row],[statusRand]],Table59[#All],1)</f>
        <v>0</v>
      </c>
      <c r="F21" t="str">
        <f ca="1">VLOOKUP(Table13[[#This Row],[inspRand]],Table59[#All],3)</f>
        <v>Missing equipment</v>
      </c>
      <c r="G21">
        <f t="shared" ca="1" si="0"/>
        <v>36</v>
      </c>
      <c r="H21">
        <f t="shared" ca="1" si="1"/>
        <v>8</v>
      </c>
      <c r="I21">
        <f t="shared" ca="1" si="2"/>
        <v>0</v>
      </c>
      <c r="K21">
        <v>20</v>
      </c>
      <c r="L21" s="1">
        <v>163</v>
      </c>
      <c r="M21" t="s">
        <v>36</v>
      </c>
      <c r="V21" s="1">
        <v>163</v>
      </c>
      <c r="W21" s="1" t="s">
        <v>36</v>
      </c>
    </row>
    <row r="22" spans="1:23" ht="13.2" customHeight="1" x14ac:dyDescent="0.3">
      <c r="A22" s="2">
        <v>44884</v>
      </c>
      <c r="B22" s="3">
        <f ca="1">VLOOKUP(Table13[[#This Row],[PowRandNum]],Table37[#All],2)</f>
        <v>204</v>
      </c>
      <c r="C22" s="3" t="str">
        <f ca="1">VLOOKUP(Table13[[#This Row],[PowRandNum]],Table37[#All],3)</f>
        <v>Smoky_Falls_2</v>
      </c>
      <c r="D22" t="str">
        <f ca="1">VLOOKUP(Table13[[#This Row],[inspRand]],Table48[#All],2)</f>
        <v>Beth</v>
      </c>
      <c r="E22">
        <f ca="1">VLOOKUP(Table13[[#This Row],[statusRand]],Table59[#All],1)</f>
        <v>2</v>
      </c>
      <c r="F22" t="str">
        <f ca="1">VLOOKUP(Table13[[#This Row],[inspRand]],Table59[#All],3)</f>
        <v>Missing equipment</v>
      </c>
      <c r="G22">
        <f t="shared" ca="1" si="0"/>
        <v>61</v>
      </c>
      <c r="H22">
        <f t="shared" ca="1" si="1"/>
        <v>9</v>
      </c>
      <c r="I22">
        <f t="shared" ca="1" si="2"/>
        <v>2</v>
      </c>
      <c r="K22">
        <v>21</v>
      </c>
      <c r="L22" s="1">
        <v>164</v>
      </c>
      <c r="M22" t="s">
        <v>12</v>
      </c>
      <c r="V22" s="1">
        <v>164</v>
      </c>
      <c r="W22" s="1" t="s">
        <v>12</v>
      </c>
    </row>
    <row r="23" spans="1:23" ht="13.2" customHeight="1" x14ac:dyDescent="0.3">
      <c r="A23" s="2">
        <v>44885</v>
      </c>
      <c r="B23" s="3">
        <f ca="1">VLOOKUP(Table13[[#This Row],[PowRandNum]],Table37[#All],2)</f>
        <v>179</v>
      </c>
      <c r="C23" s="3" t="str">
        <f ca="1">VLOOKUP(Table13[[#This Row],[PowRandNum]],Table37[#All],3)</f>
        <v>Elliot_Chute</v>
      </c>
      <c r="D23" t="str">
        <f ca="1">VLOOKUP(Table13[[#This Row],[inspRand]],Table48[#All],2)</f>
        <v>Sam</v>
      </c>
      <c r="E23">
        <f ca="1">VLOOKUP(Table13[[#This Row],[statusRand]],Table59[#All],1)</f>
        <v>1</v>
      </c>
      <c r="F23" t="str">
        <f ca="1">VLOOKUP(Table13[[#This Row],[inspRand]],Table59[#All],3)</f>
        <v>Missing equipment</v>
      </c>
      <c r="G23">
        <f t="shared" ca="1" si="0"/>
        <v>36</v>
      </c>
      <c r="H23">
        <f t="shared" ca="1" si="1"/>
        <v>4</v>
      </c>
      <c r="I23">
        <f t="shared" ca="1" si="2"/>
        <v>1</v>
      </c>
      <c r="K23">
        <v>22</v>
      </c>
      <c r="L23" s="1">
        <v>165</v>
      </c>
      <c r="M23" t="s">
        <v>37</v>
      </c>
      <c r="V23" s="1">
        <v>165</v>
      </c>
      <c r="W23" s="1" t="s">
        <v>37</v>
      </c>
    </row>
    <row r="24" spans="1:23" ht="13.2" customHeight="1" x14ac:dyDescent="0.3">
      <c r="A24" s="2">
        <v>44886</v>
      </c>
      <c r="B24" s="3">
        <f ca="1">VLOOKUP(Table13[[#This Row],[PowRandNum]],Table37[#All],2)</f>
        <v>171</v>
      </c>
      <c r="C24" s="3" t="str">
        <f ca="1">VLOOKUP(Table13[[#This Row],[PowRandNum]],Table37[#All],3)</f>
        <v>Big_Eddy</v>
      </c>
      <c r="D24" t="str">
        <f ca="1">VLOOKUP(Table13[[#This Row],[inspRand]],Table48[#All],2)</f>
        <v>Summer</v>
      </c>
      <c r="E24">
        <f ca="1">VLOOKUP(Table13[[#This Row],[statusRand]],Table59[#All],1)</f>
        <v>2</v>
      </c>
      <c r="F24" t="str">
        <f ca="1">VLOOKUP(Table13[[#This Row],[inspRand]],Table59[#All],3)</f>
        <v>Missing equipment</v>
      </c>
      <c r="G24">
        <f t="shared" ca="1" si="0"/>
        <v>28</v>
      </c>
      <c r="H24">
        <f t="shared" ca="1" si="1"/>
        <v>3</v>
      </c>
      <c r="I24">
        <f t="shared" ca="1" si="2"/>
        <v>2</v>
      </c>
      <c r="K24">
        <v>23</v>
      </c>
      <c r="L24" s="1">
        <v>166</v>
      </c>
      <c r="M24" t="s">
        <v>38</v>
      </c>
      <c r="V24" s="1">
        <v>166</v>
      </c>
      <c r="W24" s="1" t="s">
        <v>38</v>
      </c>
    </row>
    <row r="25" spans="1:23" ht="13.2" customHeight="1" x14ac:dyDescent="0.3">
      <c r="A25" s="2">
        <v>44887</v>
      </c>
      <c r="B25" s="3">
        <f ca="1">VLOOKUP(Table13[[#This Row],[PowRandNum]],Table37[#All],2)</f>
        <v>187</v>
      </c>
      <c r="C25" s="3" t="str">
        <f ca="1">VLOOKUP(Table13[[#This Row],[PowRandNum]],Table37[#All],3)</f>
        <v>Stinson</v>
      </c>
      <c r="D25" t="str">
        <f ca="1">VLOOKUP(Table13[[#This Row],[inspRand]],Table48[#All],2)</f>
        <v>Rick</v>
      </c>
      <c r="E25">
        <f ca="1">VLOOKUP(Table13[[#This Row],[statusRand]],Table59[#All],1)</f>
        <v>1</v>
      </c>
      <c r="F25" t="str">
        <f ca="1">VLOOKUP(Table13[[#This Row],[inspRand]],Table59[#All],3)</f>
        <v>Missing equipment</v>
      </c>
      <c r="G25">
        <f t="shared" ca="1" si="0"/>
        <v>44</v>
      </c>
      <c r="H25">
        <f t="shared" ca="1" si="1"/>
        <v>8</v>
      </c>
      <c r="I25">
        <f t="shared" ca="1" si="2"/>
        <v>1</v>
      </c>
      <c r="K25">
        <v>24</v>
      </c>
      <c r="L25" s="1">
        <v>167</v>
      </c>
      <c r="M25" t="s">
        <v>39</v>
      </c>
      <c r="V25" s="1">
        <v>167</v>
      </c>
      <c r="W25" s="1" t="s">
        <v>39</v>
      </c>
    </row>
    <row r="26" spans="1:23" ht="13.2" customHeight="1" x14ac:dyDescent="0.3">
      <c r="A26" s="2">
        <v>44888</v>
      </c>
      <c r="B26" s="3">
        <f ca="1">VLOOKUP(Table13[[#This Row],[PowRandNum]],Table37[#All],2)</f>
        <v>193</v>
      </c>
      <c r="C26" s="3" t="str">
        <f ca="1">VLOOKUP(Table13[[#This Row],[PowRandNum]],Table37[#All],3)</f>
        <v>Kakabeka_Falls</v>
      </c>
      <c r="D26" t="str">
        <f ca="1">VLOOKUP(Table13[[#This Row],[inspRand]],Table48[#All],2)</f>
        <v>Steve</v>
      </c>
      <c r="E26">
        <f ca="1">VLOOKUP(Table13[[#This Row],[statusRand]],Table59[#All],1)</f>
        <v>2</v>
      </c>
      <c r="F26" t="str">
        <f ca="1">VLOOKUP(Table13[[#This Row],[inspRand]],Table59[#All],3)</f>
        <v>Missing equipment</v>
      </c>
      <c r="G26">
        <f t="shared" ca="1" si="0"/>
        <v>50</v>
      </c>
      <c r="H26">
        <f t="shared" ca="1" si="1"/>
        <v>5</v>
      </c>
      <c r="I26">
        <f t="shared" ca="1" si="2"/>
        <v>2</v>
      </c>
      <c r="K26">
        <v>25</v>
      </c>
      <c r="L26" s="1">
        <v>168</v>
      </c>
      <c r="M26" t="s">
        <v>40</v>
      </c>
      <c r="V26" s="1">
        <v>168</v>
      </c>
      <c r="W26" s="1" t="s">
        <v>40</v>
      </c>
    </row>
    <row r="27" spans="1:23" ht="13.2" customHeight="1" x14ac:dyDescent="0.3">
      <c r="A27" s="2">
        <v>44889</v>
      </c>
      <c r="B27" s="3">
        <f ca="1">VLOOKUP(Table13[[#This Row],[PowRandNum]],Table37[#All],2)</f>
        <v>189</v>
      </c>
      <c r="C27" s="3" t="str">
        <f ca="1">VLOOKUP(Table13[[#This Row],[PowRandNum]],Table37[#All],3)</f>
        <v>Lower_Notch</v>
      </c>
      <c r="D27" t="str">
        <f ca="1">VLOOKUP(Table13[[#This Row],[inspRand]],Table48[#All],2)</f>
        <v xml:space="preserve">Jerry </v>
      </c>
      <c r="E27">
        <f ca="1">VLOOKUP(Table13[[#This Row],[statusRand]],Table59[#All],1)</f>
        <v>0</v>
      </c>
      <c r="F27" t="str">
        <f ca="1">VLOOKUP(Table13[[#This Row],[inspRand]],Table59[#All],3)</f>
        <v>Missing equipment</v>
      </c>
      <c r="G27">
        <f t="shared" ca="1" si="0"/>
        <v>46</v>
      </c>
      <c r="H27">
        <f t="shared" ca="1" si="1"/>
        <v>6</v>
      </c>
      <c r="I27">
        <f t="shared" ca="1" si="2"/>
        <v>0</v>
      </c>
      <c r="K27">
        <v>26</v>
      </c>
      <c r="L27" s="1">
        <v>169</v>
      </c>
      <c r="M27" t="s">
        <v>41</v>
      </c>
      <c r="V27" s="1">
        <v>169</v>
      </c>
      <c r="W27" s="1" t="s">
        <v>41</v>
      </c>
    </row>
    <row r="28" spans="1:23" ht="13.2" customHeight="1" x14ac:dyDescent="0.3">
      <c r="A28" s="2">
        <v>44890</v>
      </c>
      <c r="B28" s="3">
        <f ca="1">VLOOKUP(Table13[[#This Row],[PowRandNum]],Table37[#All],2)</f>
        <v>206</v>
      </c>
      <c r="C28" s="3" t="str">
        <f ca="1">VLOOKUP(Table13[[#This Row],[PowRandNum]],Table37[#All],3)</f>
        <v>Whitedog_Falls</v>
      </c>
      <c r="D28" t="str">
        <f ca="1">VLOOKUP(Table13[[#This Row],[inspRand]],Table48[#All],2)</f>
        <v>Rick</v>
      </c>
      <c r="E28">
        <f ca="1">VLOOKUP(Table13[[#This Row],[statusRand]],Table59[#All],1)</f>
        <v>1</v>
      </c>
      <c r="F28" t="str">
        <f ca="1">VLOOKUP(Table13[[#This Row],[inspRand]],Table59[#All],3)</f>
        <v>Missing equipment</v>
      </c>
      <c r="G28">
        <f t="shared" ca="1" si="0"/>
        <v>63</v>
      </c>
      <c r="H28">
        <f t="shared" ca="1" si="1"/>
        <v>8</v>
      </c>
      <c r="I28">
        <f t="shared" ca="1" si="2"/>
        <v>1</v>
      </c>
      <c r="K28">
        <v>27</v>
      </c>
      <c r="L28" s="1">
        <v>170</v>
      </c>
      <c r="M28" t="s">
        <v>42</v>
      </c>
      <c r="V28" s="1">
        <v>170</v>
      </c>
      <c r="W28" s="1" t="s">
        <v>42</v>
      </c>
    </row>
    <row r="29" spans="1:23" ht="13.2" customHeight="1" x14ac:dyDescent="0.3">
      <c r="A29" s="2">
        <v>44891</v>
      </c>
      <c r="B29" s="3">
        <f ca="1">VLOOKUP(Table13[[#This Row],[PowRandNum]],Table37[#All],2)</f>
        <v>167</v>
      </c>
      <c r="C29" s="3" t="str">
        <f ca="1">VLOOKUP(Table13[[#This Row],[PowRandNum]],Table37[#All],3)</f>
        <v>Hanna_Chute</v>
      </c>
      <c r="D29" t="str">
        <f ca="1">VLOOKUP(Table13[[#This Row],[inspRand]],Table48[#All],2)</f>
        <v>Rick</v>
      </c>
      <c r="E29">
        <f ca="1">VLOOKUP(Table13[[#This Row],[statusRand]],Table59[#All],1)</f>
        <v>2</v>
      </c>
      <c r="F29" t="str">
        <f ca="1">VLOOKUP(Table13[[#This Row],[inspRand]],Table59[#All],3)</f>
        <v>Missing equipment</v>
      </c>
      <c r="G29">
        <f t="shared" ca="1" si="0"/>
        <v>24</v>
      </c>
      <c r="H29">
        <f t="shared" ca="1" si="1"/>
        <v>8</v>
      </c>
      <c r="I29">
        <f t="shared" ca="1" si="2"/>
        <v>2</v>
      </c>
      <c r="K29">
        <v>28</v>
      </c>
      <c r="L29" s="1">
        <v>171</v>
      </c>
      <c r="M29" t="s">
        <v>43</v>
      </c>
      <c r="V29" s="1">
        <v>171</v>
      </c>
      <c r="W29" s="1" t="s">
        <v>43</v>
      </c>
    </row>
    <row r="30" spans="1:23" ht="13.2" customHeight="1" x14ac:dyDescent="0.3">
      <c r="A30" s="2">
        <v>44892</v>
      </c>
      <c r="B30" s="3">
        <f ca="1">VLOOKUP(Table13[[#This Row],[PowRandNum]],Table37[#All],2)</f>
        <v>161</v>
      </c>
      <c r="C30" s="3" t="str">
        <f ca="1">VLOOKUP(Table13[[#This Row],[PowRandNum]],Table37[#All],3)</f>
        <v>Healey_Falls</v>
      </c>
      <c r="D30" t="str">
        <f ca="1">VLOOKUP(Table13[[#This Row],[inspRand]],Table48[#All],2)</f>
        <v xml:space="preserve">Jerry </v>
      </c>
      <c r="E30">
        <f ca="1">VLOOKUP(Table13[[#This Row],[statusRand]],Table59[#All],1)</f>
        <v>2</v>
      </c>
      <c r="F30" t="str">
        <f ca="1">VLOOKUP(Table13[[#This Row],[inspRand]],Table59[#All],3)</f>
        <v>Missing equipment</v>
      </c>
      <c r="G30">
        <f t="shared" ca="1" si="0"/>
        <v>18</v>
      </c>
      <c r="H30">
        <f t="shared" ca="1" si="1"/>
        <v>6</v>
      </c>
      <c r="I30">
        <f t="shared" ca="1" si="2"/>
        <v>2</v>
      </c>
      <c r="K30">
        <v>29</v>
      </c>
      <c r="L30" s="1">
        <v>172</v>
      </c>
      <c r="M30" t="s">
        <v>44</v>
      </c>
      <c r="V30" s="1">
        <v>172</v>
      </c>
      <c r="W30" s="1" t="s">
        <v>44</v>
      </c>
    </row>
    <row r="31" spans="1:23" ht="13.2" customHeight="1" x14ac:dyDescent="0.3">
      <c r="A31" s="2">
        <v>44893</v>
      </c>
      <c r="B31" s="3">
        <f ca="1">VLOOKUP(Table13[[#This Row],[PowRandNum]],Table37[#All],2)</f>
        <v>175</v>
      </c>
      <c r="C31" s="3" t="str">
        <f ca="1">VLOOKUP(Table13[[#This Row],[PowRandNum]],Table37[#All],3)</f>
        <v>Stewartville</v>
      </c>
      <c r="D31" t="str">
        <f ca="1">VLOOKUP(Table13[[#This Row],[inspRand]],Table48[#All],2)</f>
        <v>Beth</v>
      </c>
      <c r="E31">
        <f ca="1">VLOOKUP(Table13[[#This Row],[statusRand]],Table59[#All],1)</f>
        <v>2</v>
      </c>
      <c r="F31" t="str">
        <f ca="1">VLOOKUP(Table13[[#This Row],[inspRand]],Table59[#All],3)</f>
        <v>Missing equipment</v>
      </c>
      <c r="G31">
        <f t="shared" ca="1" si="0"/>
        <v>32</v>
      </c>
      <c r="H31">
        <f t="shared" ca="1" si="1"/>
        <v>9</v>
      </c>
      <c r="I31">
        <f t="shared" ca="1" si="2"/>
        <v>2</v>
      </c>
      <c r="K31">
        <v>30</v>
      </c>
      <c r="L31" s="1">
        <v>173</v>
      </c>
      <c r="M31" t="s">
        <v>45</v>
      </c>
      <c r="V31" s="1">
        <v>173</v>
      </c>
      <c r="W31" s="1" t="s">
        <v>45</v>
      </c>
    </row>
    <row r="32" spans="1:23" ht="13.2" customHeight="1" x14ac:dyDescent="0.3">
      <c r="A32" s="2">
        <v>44894</v>
      </c>
      <c r="B32" s="3">
        <f ca="1">VLOOKUP(Table13[[#This Row],[PowRandNum]],Table37[#All],2)</f>
        <v>194</v>
      </c>
      <c r="C32" s="3" t="str">
        <f ca="1">VLOOKUP(Table13[[#This Row],[PowRandNum]],Table37[#All],3)</f>
        <v>Sandy_Falls</v>
      </c>
      <c r="D32" t="str">
        <f ca="1">VLOOKUP(Table13[[#This Row],[inspRand]],Table48[#All],2)</f>
        <v>Sam</v>
      </c>
      <c r="E32">
        <f ca="1">VLOOKUP(Table13[[#This Row],[statusRand]],Table59[#All],1)</f>
        <v>1</v>
      </c>
      <c r="F32" t="str">
        <f ca="1">VLOOKUP(Table13[[#This Row],[inspRand]],Table59[#All],3)</f>
        <v>Missing equipment</v>
      </c>
      <c r="G32">
        <f t="shared" ca="1" si="0"/>
        <v>51</v>
      </c>
      <c r="H32">
        <f t="shared" ca="1" si="1"/>
        <v>4</v>
      </c>
      <c r="I32">
        <f t="shared" ca="1" si="2"/>
        <v>1</v>
      </c>
      <c r="K32">
        <v>31</v>
      </c>
      <c r="L32" s="1">
        <v>174</v>
      </c>
      <c r="M32" t="s">
        <v>13</v>
      </c>
      <c r="V32" s="1">
        <v>174</v>
      </c>
      <c r="W32" s="1" t="s">
        <v>13</v>
      </c>
    </row>
    <row r="33" spans="1:23" ht="13.2" customHeight="1" x14ac:dyDescent="0.3">
      <c r="A33" s="2">
        <v>44895</v>
      </c>
      <c r="B33" s="3">
        <f ca="1">VLOOKUP(Table13[[#This Row],[PowRandNum]],Table37[#All],2)</f>
        <v>148</v>
      </c>
      <c r="C33" s="3" t="str">
        <f ca="1">VLOOKUP(Table13[[#This Row],[PowRandNum]],Table37[#All],3)</f>
        <v>DeCew_2</v>
      </c>
      <c r="D33" t="str">
        <f ca="1">VLOOKUP(Table13[[#This Row],[inspRand]],Table48[#All],2)</f>
        <v>Dave</v>
      </c>
      <c r="E33">
        <f ca="1">VLOOKUP(Table13[[#This Row],[statusRand]],Table59[#All],1)</f>
        <v>0</v>
      </c>
      <c r="F33" t="str">
        <f ca="1">VLOOKUP(Table13[[#This Row],[inspRand]],Table59[#All],3)</f>
        <v>Missing equipment</v>
      </c>
      <c r="G33">
        <f t="shared" ca="1" si="0"/>
        <v>5</v>
      </c>
      <c r="H33">
        <f t="shared" ca="1" si="1"/>
        <v>2</v>
      </c>
      <c r="I33">
        <f t="shared" ca="1" si="2"/>
        <v>0</v>
      </c>
      <c r="K33">
        <v>32</v>
      </c>
      <c r="L33" s="1">
        <v>175</v>
      </c>
      <c r="M33" t="s">
        <v>14</v>
      </c>
      <c r="V33" s="1">
        <v>175</v>
      </c>
      <c r="W33" s="1" t="s">
        <v>14</v>
      </c>
    </row>
    <row r="34" spans="1:23" ht="13.2" customHeight="1" x14ac:dyDescent="0.3">
      <c r="A34" s="2">
        <v>44896</v>
      </c>
      <c r="B34" s="3">
        <f ca="1">VLOOKUP(Table13[[#This Row],[PowRandNum]],Table37[#All],2)</f>
        <v>163</v>
      </c>
      <c r="C34" s="3" t="str">
        <f ca="1">VLOOKUP(Table13[[#This Row],[PowRandNum]],Table37[#All],3)</f>
        <v>Big_Chute</v>
      </c>
      <c r="D34" t="str">
        <f ca="1">VLOOKUP(Table13[[#This Row],[inspRand]],Table48[#All],2)</f>
        <v>Sam</v>
      </c>
      <c r="E34">
        <f ca="1">VLOOKUP(Table13[[#This Row],[statusRand]],Table59[#All],1)</f>
        <v>1</v>
      </c>
      <c r="F34" t="str">
        <f ca="1">VLOOKUP(Table13[[#This Row],[inspRand]],Table59[#All],3)</f>
        <v>Missing equipment</v>
      </c>
      <c r="G34">
        <f t="shared" ca="1" si="0"/>
        <v>20</v>
      </c>
      <c r="H34">
        <f t="shared" ca="1" si="1"/>
        <v>4</v>
      </c>
      <c r="I34">
        <f t="shared" ref="I34:I97" ca="1" si="3">RANDBETWEEN(0,2)</f>
        <v>1</v>
      </c>
      <c r="K34">
        <v>33</v>
      </c>
      <c r="L34" s="1">
        <v>176</v>
      </c>
      <c r="M34" t="s">
        <v>15</v>
      </c>
      <c r="V34" s="1">
        <v>176</v>
      </c>
      <c r="W34" s="1" t="s">
        <v>15</v>
      </c>
    </row>
    <row r="35" spans="1:23" ht="13.2" customHeight="1" x14ac:dyDescent="0.3">
      <c r="A35" s="2">
        <v>44897</v>
      </c>
      <c r="B35" s="3">
        <f ca="1">VLOOKUP(Table13[[#This Row],[PowRandNum]],Table37[#All],2)</f>
        <v>210</v>
      </c>
      <c r="C35" s="3" t="str">
        <f ca="1">VLOOKUP(Table13[[#This Row],[PowRandNum]],Table37[#All],3)</f>
        <v>Manitou_Falls</v>
      </c>
      <c r="D35" t="str">
        <f ca="1">VLOOKUP(Table13[[#This Row],[inspRand]],Table48[#All],2)</f>
        <v>Beth</v>
      </c>
      <c r="E35">
        <f ca="1">VLOOKUP(Table13[[#This Row],[statusRand]],Table59[#All],1)</f>
        <v>1</v>
      </c>
      <c r="F35" t="str">
        <f ca="1">VLOOKUP(Table13[[#This Row],[inspRand]],Table59[#All],3)</f>
        <v>Missing equipment</v>
      </c>
      <c r="G35">
        <f t="shared" ca="1" si="0"/>
        <v>67</v>
      </c>
      <c r="H35">
        <f t="shared" ca="1" si="1"/>
        <v>9</v>
      </c>
      <c r="I35">
        <f t="shared" ca="1" si="3"/>
        <v>1</v>
      </c>
      <c r="K35">
        <v>34</v>
      </c>
      <c r="L35" s="1">
        <v>177</v>
      </c>
      <c r="M35" t="s">
        <v>46</v>
      </c>
      <c r="V35" s="1">
        <v>177</v>
      </c>
      <c r="W35" s="1" t="s">
        <v>46</v>
      </c>
    </row>
    <row r="36" spans="1:23" ht="13.2" customHeight="1" x14ac:dyDescent="0.3">
      <c r="A36" s="2">
        <v>44898</v>
      </c>
      <c r="B36" s="3">
        <f ca="1">VLOOKUP(Table13[[#This Row],[PowRandNum]],Table37[#All],2)</f>
        <v>163</v>
      </c>
      <c r="C36" s="3" t="str">
        <f ca="1">VLOOKUP(Table13[[#This Row],[PowRandNum]],Table37[#All],3)</f>
        <v>Big_Chute</v>
      </c>
      <c r="D36" t="str">
        <f ca="1">VLOOKUP(Table13[[#This Row],[inspRand]],Table48[#All],2)</f>
        <v>Steve</v>
      </c>
      <c r="E36">
        <f ca="1">VLOOKUP(Table13[[#This Row],[statusRand]],Table59[#All],1)</f>
        <v>1</v>
      </c>
      <c r="F36" t="str">
        <f ca="1">VLOOKUP(Table13[[#This Row],[inspRand]],Table59[#All],3)</f>
        <v>Missing equipment</v>
      </c>
      <c r="G36">
        <f t="shared" ca="1" si="0"/>
        <v>20</v>
      </c>
      <c r="H36">
        <f t="shared" ca="1" si="1"/>
        <v>5</v>
      </c>
      <c r="I36">
        <f t="shared" ca="1" si="3"/>
        <v>1</v>
      </c>
      <c r="K36">
        <v>35</v>
      </c>
      <c r="L36" s="1">
        <v>178</v>
      </c>
      <c r="M36" t="s">
        <v>16</v>
      </c>
      <c r="V36" s="1">
        <v>178</v>
      </c>
      <c r="W36" s="1" t="s">
        <v>16</v>
      </c>
    </row>
    <row r="37" spans="1:23" ht="13.2" customHeight="1" x14ac:dyDescent="0.3">
      <c r="A37" s="2">
        <v>44899</v>
      </c>
      <c r="B37" s="3">
        <f ca="1">VLOOKUP(Table13[[#This Row],[PowRandNum]],Table37[#All],2)</f>
        <v>191</v>
      </c>
      <c r="C37" s="3" t="str">
        <f ca="1">VLOOKUP(Table13[[#This Row],[PowRandNum]],Table37[#All],3)</f>
        <v>Chute</v>
      </c>
      <c r="D37" t="str">
        <f ca="1">VLOOKUP(Table13[[#This Row],[inspRand]],Table48[#All],2)</f>
        <v xml:space="preserve">Morty </v>
      </c>
      <c r="E37">
        <f ca="1">VLOOKUP(Table13[[#This Row],[statusRand]],Table59[#All],1)</f>
        <v>1</v>
      </c>
      <c r="F37" t="str">
        <f ca="1">VLOOKUP(Table13[[#This Row],[inspRand]],Table59[#All],3)</f>
        <v>Missing equipment</v>
      </c>
      <c r="G37">
        <f t="shared" ca="1" si="0"/>
        <v>48</v>
      </c>
      <c r="H37">
        <f t="shared" ca="1" si="1"/>
        <v>7</v>
      </c>
      <c r="I37">
        <f t="shared" ca="1" si="3"/>
        <v>1</v>
      </c>
      <c r="K37">
        <v>36</v>
      </c>
      <c r="L37" s="1">
        <v>179</v>
      </c>
      <c r="M37" t="s">
        <v>47</v>
      </c>
      <c r="V37" s="1">
        <v>179</v>
      </c>
      <c r="W37" s="1" t="s">
        <v>47</v>
      </c>
    </row>
    <row r="38" spans="1:23" ht="13.2" customHeight="1" x14ac:dyDescent="0.3">
      <c r="A38" s="2">
        <v>44900</v>
      </c>
      <c r="B38" s="3">
        <f ca="1">VLOOKUP(Table13[[#This Row],[PowRandNum]],Table37[#All],2)</f>
        <v>179</v>
      </c>
      <c r="C38" s="3" t="str">
        <f ca="1">VLOOKUP(Table13[[#This Row],[PowRandNum]],Table37[#All],3)</f>
        <v>Elliot_Chute</v>
      </c>
      <c r="D38" t="str">
        <f ca="1">VLOOKUP(Table13[[#This Row],[inspRand]],Table48[#All],2)</f>
        <v>Summer</v>
      </c>
      <c r="E38">
        <f ca="1">VLOOKUP(Table13[[#This Row],[statusRand]],Table59[#All],1)</f>
        <v>2</v>
      </c>
      <c r="F38" t="str">
        <f ca="1">VLOOKUP(Table13[[#This Row],[inspRand]],Table59[#All],3)</f>
        <v>Missing equipment</v>
      </c>
      <c r="G38">
        <f t="shared" ca="1" si="0"/>
        <v>36</v>
      </c>
      <c r="H38">
        <f t="shared" ca="1" si="1"/>
        <v>3</v>
      </c>
      <c r="I38">
        <f t="shared" ca="1" si="3"/>
        <v>2</v>
      </c>
      <c r="K38">
        <v>37</v>
      </c>
      <c r="L38" s="1">
        <v>180</v>
      </c>
      <c r="M38" t="s">
        <v>48</v>
      </c>
      <c r="V38" s="1">
        <v>180</v>
      </c>
      <c r="W38" s="1" t="s">
        <v>48</v>
      </c>
    </row>
    <row r="39" spans="1:23" ht="13.2" customHeight="1" x14ac:dyDescent="0.3">
      <c r="A39" s="2">
        <v>44901</v>
      </c>
      <c r="B39" s="3">
        <f ca="1">VLOOKUP(Table13[[#This Row],[PowRandNum]],Table37[#All],2)</f>
        <v>206</v>
      </c>
      <c r="C39" s="3" t="str">
        <f ca="1">VLOOKUP(Table13[[#This Row],[PowRandNum]],Table37[#All],3)</f>
        <v>Whitedog_Falls</v>
      </c>
      <c r="D39" t="str">
        <f ca="1">VLOOKUP(Table13[[#This Row],[inspRand]],Table48[#All],2)</f>
        <v>Beth</v>
      </c>
      <c r="E39">
        <f ca="1">VLOOKUP(Table13[[#This Row],[statusRand]],Table59[#All],1)</f>
        <v>2</v>
      </c>
      <c r="F39" t="str">
        <f ca="1">VLOOKUP(Table13[[#This Row],[inspRand]],Table59[#All],3)</f>
        <v>Missing equipment</v>
      </c>
      <c r="G39">
        <f t="shared" ca="1" si="0"/>
        <v>63</v>
      </c>
      <c r="H39">
        <f t="shared" ca="1" si="1"/>
        <v>9</v>
      </c>
      <c r="I39">
        <f t="shared" ca="1" si="3"/>
        <v>2</v>
      </c>
      <c r="K39">
        <v>38</v>
      </c>
      <c r="L39" s="1">
        <v>181</v>
      </c>
      <c r="M39" t="s">
        <v>17</v>
      </c>
      <c r="V39" s="1">
        <v>181</v>
      </c>
      <c r="W39" s="1" t="s">
        <v>17</v>
      </c>
    </row>
    <row r="40" spans="1:23" ht="13.2" customHeight="1" x14ac:dyDescent="0.3">
      <c r="A40" s="2">
        <v>44902</v>
      </c>
      <c r="B40" s="3">
        <f ca="1">VLOOKUP(Table13[[#This Row],[PowRandNum]],Table37[#All],2)</f>
        <v>191</v>
      </c>
      <c r="C40" s="3" t="str">
        <f ca="1">VLOOKUP(Table13[[#This Row],[PowRandNum]],Table37[#All],3)</f>
        <v>Chute</v>
      </c>
      <c r="D40" t="str">
        <f ca="1">VLOOKUP(Table13[[#This Row],[inspRand]],Table48[#All],2)</f>
        <v>Summer</v>
      </c>
      <c r="E40">
        <f ca="1">VLOOKUP(Table13[[#This Row],[statusRand]],Table59[#All],1)</f>
        <v>2</v>
      </c>
      <c r="F40" t="str">
        <f ca="1">VLOOKUP(Table13[[#This Row],[inspRand]],Table59[#All],3)</f>
        <v>Missing equipment</v>
      </c>
      <c r="G40">
        <f t="shared" ca="1" si="0"/>
        <v>48</v>
      </c>
      <c r="H40">
        <f t="shared" ca="1" si="1"/>
        <v>3</v>
      </c>
      <c r="I40">
        <f t="shared" ca="1" si="3"/>
        <v>2</v>
      </c>
      <c r="K40">
        <v>39</v>
      </c>
      <c r="L40" s="1">
        <v>182</v>
      </c>
      <c r="M40" t="s">
        <v>49</v>
      </c>
      <c r="V40" s="1">
        <v>182</v>
      </c>
      <c r="W40" s="1" t="s">
        <v>49</v>
      </c>
    </row>
    <row r="41" spans="1:23" ht="13.2" customHeight="1" x14ac:dyDescent="0.3">
      <c r="A41" s="2">
        <v>44903</v>
      </c>
      <c r="B41" s="3">
        <f ca="1">VLOOKUP(Table13[[#This Row],[PowRandNum]],Table37[#All],2)</f>
        <v>186</v>
      </c>
      <c r="C41" s="3" t="str">
        <f ca="1">VLOOKUP(Table13[[#This Row],[PowRandNum]],Table37[#All],3)</f>
        <v>Coniston</v>
      </c>
      <c r="D41" t="str">
        <f ca="1">VLOOKUP(Table13[[#This Row],[inspRand]],Table48[#All],2)</f>
        <v>Mike</v>
      </c>
      <c r="E41">
        <f ca="1">VLOOKUP(Table13[[#This Row],[statusRand]],Table59[#All],1)</f>
        <v>0</v>
      </c>
      <c r="F41" t="str">
        <f ca="1">VLOOKUP(Table13[[#This Row],[inspRand]],Table59[#All],3)</f>
        <v>Looks good</v>
      </c>
      <c r="G41">
        <f t="shared" ca="1" si="0"/>
        <v>43</v>
      </c>
      <c r="H41">
        <f t="shared" ca="1" si="1"/>
        <v>1</v>
      </c>
      <c r="I41">
        <f t="shared" ca="1" si="3"/>
        <v>0</v>
      </c>
      <c r="K41">
        <v>40</v>
      </c>
      <c r="L41" s="1">
        <v>183</v>
      </c>
      <c r="M41" t="s">
        <v>18</v>
      </c>
      <c r="V41" s="1">
        <v>183</v>
      </c>
      <c r="W41" s="1" t="s">
        <v>18</v>
      </c>
    </row>
    <row r="42" spans="1:23" ht="13.2" customHeight="1" x14ac:dyDescent="0.3">
      <c r="A42" s="2">
        <v>44904</v>
      </c>
      <c r="B42" s="3">
        <f ca="1">VLOOKUP(Table13[[#This Row],[PowRandNum]],Table37[#All],2)</f>
        <v>206</v>
      </c>
      <c r="C42" s="3" t="str">
        <f ca="1">VLOOKUP(Table13[[#This Row],[PowRandNum]],Table37[#All],3)</f>
        <v>Whitedog_Falls</v>
      </c>
      <c r="D42" t="str">
        <f ca="1">VLOOKUP(Table13[[#This Row],[inspRand]],Table48[#All],2)</f>
        <v>Danielle</v>
      </c>
      <c r="E42">
        <f ca="1">VLOOKUP(Table13[[#This Row],[statusRand]],Table59[#All],1)</f>
        <v>0</v>
      </c>
      <c r="F42" t="str">
        <f ca="1">VLOOKUP(Table13[[#This Row],[inspRand]],Table59[#All],3)</f>
        <v>Missing equipment</v>
      </c>
      <c r="G42">
        <f t="shared" ca="1" si="0"/>
        <v>63</v>
      </c>
      <c r="H42">
        <f t="shared" ca="1" si="1"/>
        <v>10</v>
      </c>
      <c r="I42">
        <f t="shared" ca="1" si="3"/>
        <v>0</v>
      </c>
      <c r="K42">
        <v>41</v>
      </c>
      <c r="L42" s="1">
        <v>184</v>
      </c>
      <c r="M42" t="s">
        <v>50</v>
      </c>
      <c r="V42" s="1">
        <v>184</v>
      </c>
      <c r="W42" s="1" t="s">
        <v>50</v>
      </c>
    </row>
    <row r="43" spans="1:23" ht="13.2" customHeight="1" x14ac:dyDescent="0.3">
      <c r="A43" s="2">
        <v>44905</v>
      </c>
      <c r="B43" s="3">
        <f ca="1">VLOOKUP(Table13[[#This Row],[PowRandNum]],Table37[#All],2)</f>
        <v>150</v>
      </c>
      <c r="C43" s="3" t="str">
        <f ca="1">VLOOKUP(Table13[[#This Row],[PowRandNum]],Table37[#All],3)</f>
        <v>SAB_II</v>
      </c>
      <c r="D43" t="str">
        <f ca="1">VLOOKUP(Table13[[#This Row],[inspRand]],Table48[#All],2)</f>
        <v>Mike</v>
      </c>
      <c r="E43">
        <f ca="1">VLOOKUP(Table13[[#This Row],[statusRand]],Table59[#All],1)</f>
        <v>0</v>
      </c>
      <c r="F43" t="str">
        <f ca="1">VLOOKUP(Table13[[#This Row],[inspRand]],Table59[#All],3)</f>
        <v>Looks good</v>
      </c>
      <c r="G43">
        <f t="shared" ca="1" si="0"/>
        <v>7</v>
      </c>
      <c r="H43">
        <f t="shared" ca="1" si="1"/>
        <v>1</v>
      </c>
      <c r="I43">
        <f t="shared" ca="1" si="3"/>
        <v>0</v>
      </c>
      <c r="K43">
        <v>42</v>
      </c>
      <c r="L43" s="1">
        <v>185</v>
      </c>
      <c r="M43" t="s">
        <v>51</v>
      </c>
      <c r="V43" s="1">
        <v>185</v>
      </c>
      <c r="W43" s="1" t="s">
        <v>51</v>
      </c>
    </row>
    <row r="44" spans="1:23" ht="13.2" customHeight="1" x14ac:dyDescent="0.3">
      <c r="A44" s="2">
        <v>44906</v>
      </c>
      <c r="B44" s="3">
        <f ca="1">VLOOKUP(Table13[[#This Row],[PowRandNum]],Table37[#All],2)</f>
        <v>147</v>
      </c>
      <c r="C44" s="3" t="str">
        <f ca="1">VLOOKUP(Table13[[#This Row],[PowRandNum]],Table37[#All],3)</f>
        <v>DeCew</v>
      </c>
      <c r="D44" t="str">
        <f ca="1">VLOOKUP(Table13[[#This Row],[inspRand]],Table48[#All],2)</f>
        <v>Danielle</v>
      </c>
      <c r="E44">
        <f ca="1">VLOOKUP(Table13[[#This Row],[statusRand]],Table59[#All],1)</f>
        <v>0</v>
      </c>
      <c r="F44" t="str">
        <f ca="1">VLOOKUP(Table13[[#This Row],[inspRand]],Table59[#All],3)</f>
        <v>Missing equipment</v>
      </c>
      <c r="G44">
        <f t="shared" ca="1" si="0"/>
        <v>4</v>
      </c>
      <c r="H44">
        <f t="shared" ca="1" si="1"/>
        <v>10</v>
      </c>
      <c r="I44">
        <f t="shared" ca="1" si="3"/>
        <v>0</v>
      </c>
      <c r="K44">
        <v>43</v>
      </c>
      <c r="L44" s="1">
        <v>186</v>
      </c>
      <c r="M44" t="s">
        <v>19</v>
      </c>
      <c r="V44" s="1">
        <v>186</v>
      </c>
      <c r="W44" s="1" t="s">
        <v>19</v>
      </c>
    </row>
    <row r="45" spans="1:23" ht="13.2" customHeight="1" x14ac:dyDescent="0.3">
      <c r="A45" s="2">
        <v>44907</v>
      </c>
      <c r="B45" s="3">
        <f ca="1">VLOOKUP(Table13[[#This Row],[PowRandNum]],Table37[#All],2)</f>
        <v>202</v>
      </c>
      <c r="C45" s="3" t="str">
        <f ca="1">VLOOKUP(Table13[[#This Row],[PowRandNum]],Table37[#All],3)</f>
        <v>Peter_Sutherland_Sr.</v>
      </c>
      <c r="D45" t="str">
        <f ca="1">VLOOKUP(Table13[[#This Row],[inspRand]],Table48[#All],2)</f>
        <v>Danielle</v>
      </c>
      <c r="E45">
        <f ca="1">VLOOKUP(Table13[[#This Row],[statusRand]],Table59[#All],1)</f>
        <v>0</v>
      </c>
      <c r="F45" t="str">
        <f ca="1">VLOOKUP(Table13[[#This Row],[inspRand]],Table59[#All],3)</f>
        <v>Missing equipment</v>
      </c>
      <c r="G45">
        <f t="shared" ca="1" si="0"/>
        <v>59</v>
      </c>
      <c r="H45">
        <f t="shared" ca="1" si="1"/>
        <v>10</v>
      </c>
      <c r="I45">
        <f t="shared" ca="1" si="3"/>
        <v>0</v>
      </c>
      <c r="K45">
        <v>44</v>
      </c>
      <c r="L45" s="1">
        <v>187</v>
      </c>
      <c r="M45" t="s">
        <v>20</v>
      </c>
      <c r="V45" s="1">
        <v>187</v>
      </c>
      <c r="W45" s="1" t="s">
        <v>20</v>
      </c>
    </row>
    <row r="46" spans="1:23" ht="13.2" customHeight="1" x14ac:dyDescent="0.3">
      <c r="A46" s="2">
        <v>44908</v>
      </c>
      <c r="B46" s="3">
        <f ca="1">VLOOKUP(Table13[[#This Row],[PowRandNum]],Table37[#All],2)</f>
        <v>164</v>
      </c>
      <c r="C46" s="3" t="str">
        <f ca="1">VLOOKUP(Table13[[#This Row],[PowRandNum]],Table37[#All],3)</f>
        <v>Merrickville</v>
      </c>
      <c r="D46" t="str">
        <f ca="1">VLOOKUP(Table13[[#This Row],[inspRand]],Table48[#All],2)</f>
        <v>Rick</v>
      </c>
      <c r="E46">
        <f ca="1">VLOOKUP(Table13[[#This Row],[statusRand]],Table59[#All],1)</f>
        <v>1</v>
      </c>
      <c r="F46" t="str">
        <f ca="1">VLOOKUP(Table13[[#This Row],[inspRand]],Table59[#All],3)</f>
        <v>Missing equipment</v>
      </c>
      <c r="G46">
        <f t="shared" ca="1" si="0"/>
        <v>21</v>
      </c>
      <c r="H46">
        <f t="shared" ca="1" si="1"/>
        <v>8</v>
      </c>
      <c r="I46">
        <f t="shared" ca="1" si="3"/>
        <v>1</v>
      </c>
      <c r="K46">
        <v>45</v>
      </c>
      <c r="L46" s="1">
        <v>188</v>
      </c>
      <c r="M46" t="s">
        <v>21</v>
      </c>
      <c r="V46" s="1">
        <v>188</v>
      </c>
      <c r="W46" s="1" t="s">
        <v>21</v>
      </c>
    </row>
    <row r="47" spans="1:23" ht="13.2" customHeight="1" x14ac:dyDescent="0.3">
      <c r="A47" s="2">
        <v>44909</v>
      </c>
      <c r="B47" s="3">
        <f ca="1">VLOOKUP(Table13[[#This Row],[PowRandNum]],Table37[#All],2)</f>
        <v>177</v>
      </c>
      <c r="C47" s="3" t="str">
        <f ca="1">VLOOKUP(Table13[[#This Row],[PowRandNum]],Table37[#All],3)</f>
        <v>Chats_Falls</v>
      </c>
      <c r="D47" t="str">
        <f ca="1">VLOOKUP(Table13[[#This Row],[inspRand]],Table48[#All],2)</f>
        <v>Steve</v>
      </c>
      <c r="E47">
        <f ca="1">VLOOKUP(Table13[[#This Row],[statusRand]],Table59[#All],1)</f>
        <v>2</v>
      </c>
      <c r="F47" t="str">
        <f ca="1">VLOOKUP(Table13[[#This Row],[inspRand]],Table59[#All],3)</f>
        <v>Missing equipment</v>
      </c>
      <c r="G47">
        <f t="shared" ca="1" si="0"/>
        <v>34</v>
      </c>
      <c r="H47">
        <f t="shared" ca="1" si="1"/>
        <v>5</v>
      </c>
      <c r="I47">
        <f t="shared" ca="1" si="3"/>
        <v>2</v>
      </c>
      <c r="K47">
        <v>46</v>
      </c>
      <c r="L47" s="1">
        <v>189</v>
      </c>
      <c r="M47" t="s">
        <v>52</v>
      </c>
      <c r="V47" s="1">
        <v>189</v>
      </c>
      <c r="W47" s="1" t="s">
        <v>52</v>
      </c>
    </row>
    <row r="48" spans="1:23" ht="13.2" customHeight="1" x14ac:dyDescent="0.3">
      <c r="A48" s="2">
        <v>44910</v>
      </c>
      <c r="B48" s="3">
        <f ca="1">VLOOKUP(Table13[[#This Row],[PowRandNum]],Table37[#All],2)</f>
        <v>160</v>
      </c>
      <c r="C48" s="3" t="str">
        <f ca="1">VLOOKUP(Table13[[#This Row],[PowRandNum]],Table37[#All],3)</f>
        <v>Eugenia</v>
      </c>
      <c r="D48" t="str">
        <f ca="1">VLOOKUP(Table13[[#This Row],[inspRand]],Table48[#All],2)</f>
        <v>Rick</v>
      </c>
      <c r="E48">
        <f ca="1">VLOOKUP(Table13[[#This Row],[statusRand]],Table59[#All],1)</f>
        <v>0</v>
      </c>
      <c r="F48" t="str">
        <f ca="1">VLOOKUP(Table13[[#This Row],[inspRand]],Table59[#All],3)</f>
        <v>Missing equipment</v>
      </c>
      <c r="G48">
        <f t="shared" ca="1" si="0"/>
        <v>17</v>
      </c>
      <c r="H48">
        <f t="shared" ca="1" si="1"/>
        <v>8</v>
      </c>
      <c r="I48">
        <f t="shared" ca="1" si="3"/>
        <v>0</v>
      </c>
      <c r="K48">
        <v>47</v>
      </c>
      <c r="L48" s="1">
        <v>190</v>
      </c>
      <c r="M48" t="s">
        <v>53</v>
      </c>
      <c r="V48" s="1">
        <v>190</v>
      </c>
      <c r="W48" s="1" t="s">
        <v>53</v>
      </c>
    </row>
    <row r="49" spans="1:23" ht="13.2" customHeight="1" x14ac:dyDescent="0.3">
      <c r="A49" s="2">
        <v>44911</v>
      </c>
      <c r="B49" s="3">
        <f ca="1">VLOOKUP(Table13[[#This Row],[PowRandNum]],Table37[#All],2)</f>
        <v>163</v>
      </c>
      <c r="C49" s="3" t="str">
        <f ca="1">VLOOKUP(Table13[[#This Row],[PowRandNum]],Table37[#All],3)</f>
        <v>Big_Chute</v>
      </c>
      <c r="D49" t="str">
        <f ca="1">VLOOKUP(Table13[[#This Row],[inspRand]],Table48[#All],2)</f>
        <v>Beth</v>
      </c>
      <c r="E49">
        <f ca="1">VLOOKUP(Table13[[#This Row],[statusRand]],Table59[#All],1)</f>
        <v>0</v>
      </c>
      <c r="F49" t="str">
        <f ca="1">VLOOKUP(Table13[[#This Row],[inspRand]],Table59[#All],3)</f>
        <v>Missing equipment</v>
      </c>
      <c r="G49">
        <f t="shared" ca="1" si="0"/>
        <v>20</v>
      </c>
      <c r="H49">
        <f t="shared" ca="1" si="1"/>
        <v>9</v>
      </c>
      <c r="I49">
        <f t="shared" ca="1" si="3"/>
        <v>0</v>
      </c>
      <c r="K49">
        <v>48</v>
      </c>
      <c r="L49" s="1">
        <v>191</v>
      </c>
      <c r="M49" t="s">
        <v>22</v>
      </c>
      <c r="V49" s="1">
        <v>191</v>
      </c>
      <c r="W49" s="1" t="s">
        <v>22</v>
      </c>
    </row>
    <row r="50" spans="1:23" ht="13.2" customHeight="1" x14ac:dyDescent="0.3">
      <c r="A50" s="2">
        <v>44912</v>
      </c>
      <c r="B50" s="3">
        <f ca="1">VLOOKUP(Table13[[#This Row],[PowRandNum]],Table37[#All],2)</f>
        <v>163</v>
      </c>
      <c r="C50" s="3" t="str">
        <f ca="1">VLOOKUP(Table13[[#This Row],[PowRandNum]],Table37[#All],3)</f>
        <v>Big_Chute</v>
      </c>
      <c r="D50" t="str">
        <f ca="1">VLOOKUP(Table13[[#This Row],[inspRand]],Table48[#All],2)</f>
        <v>Beth</v>
      </c>
      <c r="E50">
        <f ca="1">VLOOKUP(Table13[[#This Row],[statusRand]],Table59[#All],1)</f>
        <v>2</v>
      </c>
      <c r="F50" t="str">
        <f ca="1">VLOOKUP(Table13[[#This Row],[inspRand]],Table59[#All],3)</f>
        <v>Missing equipment</v>
      </c>
      <c r="G50">
        <f t="shared" ca="1" si="0"/>
        <v>20</v>
      </c>
      <c r="H50">
        <f t="shared" ca="1" si="1"/>
        <v>9</v>
      </c>
      <c r="I50">
        <f t="shared" ca="1" si="3"/>
        <v>2</v>
      </c>
      <c r="K50">
        <v>49</v>
      </c>
      <c r="L50" s="1">
        <v>192</v>
      </c>
      <c r="M50" t="s">
        <v>23</v>
      </c>
      <c r="V50" s="1">
        <v>192</v>
      </c>
      <c r="W50" s="1" t="s">
        <v>23</v>
      </c>
    </row>
    <row r="51" spans="1:23" ht="13.2" customHeight="1" x14ac:dyDescent="0.3">
      <c r="A51" s="2">
        <v>44913</v>
      </c>
      <c r="B51" s="3">
        <f ca="1">VLOOKUP(Table13[[#This Row],[PowRandNum]],Table37[#All],2)</f>
        <v>150</v>
      </c>
      <c r="C51" s="3" t="str">
        <f ca="1">VLOOKUP(Table13[[#This Row],[PowRandNum]],Table37[#All],3)</f>
        <v>SAB_II</v>
      </c>
      <c r="D51" t="str">
        <f ca="1">VLOOKUP(Table13[[#This Row],[inspRand]],Table48[#All],2)</f>
        <v>Dave</v>
      </c>
      <c r="E51">
        <f ca="1">VLOOKUP(Table13[[#This Row],[statusRand]],Table59[#All],1)</f>
        <v>2</v>
      </c>
      <c r="F51" t="str">
        <f ca="1">VLOOKUP(Table13[[#This Row],[inspRand]],Table59[#All],3)</f>
        <v>Missing equipment</v>
      </c>
      <c r="G51">
        <f t="shared" ca="1" si="0"/>
        <v>7</v>
      </c>
      <c r="H51">
        <f t="shared" ca="1" si="1"/>
        <v>2</v>
      </c>
      <c r="I51">
        <f t="shared" ca="1" si="3"/>
        <v>2</v>
      </c>
      <c r="K51">
        <v>50</v>
      </c>
      <c r="L51" s="1">
        <v>193</v>
      </c>
      <c r="M51" t="s">
        <v>54</v>
      </c>
      <c r="V51" s="1">
        <v>193</v>
      </c>
      <c r="W51" s="1" t="s">
        <v>54</v>
      </c>
    </row>
    <row r="52" spans="1:23" ht="13.2" customHeight="1" x14ac:dyDescent="0.3">
      <c r="A52" s="2">
        <v>44914</v>
      </c>
      <c r="B52" s="3">
        <f ca="1">VLOOKUP(Table13[[#This Row],[PowRandNum]],Table37[#All],2)</f>
        <v>209</v>
      </c>
      <c r="C52" s="3" t="str">
        <f ca="1">VLOOKUP(Table13[[#This Row],[PowRandNum]],Table37[#All],3)</f>
        <v>Caribou_Falls</v>
      </c>
      <c r="D52" t="str">
        <f ca="1">VLOOKUP(Table13[[#This Row],[inspRand]],Table48[#All],2)</f>
        <v>Danielle</v>
      </c>
      <c r="E52">
        <f ca="1">VLOOKUP(Table13[[#This Row],[statusRand]],Table59[#All],1)</f>
        <v>2</v>
      </c>
      <c r="F52" t="str">
        <f ca="1">VLOOKUP(Table13[[#This Row],[inspRand]],Table59[#All],3)</f>
        <v>Missing equipment</v>
      </c>
      <c r="G52">
        <f t="shared" ca="1" si="0"/>
        <v>66</v>
      </c>
      <c r="H52">
        <f t="shared" ca="1" si="1"/>
        <v>10</v>
      </c>
      <c r="I52">
        <f t="shared" ca="1" si="3"/>
        <v>2</v>
      </c>
      <c r="K52">
        <v>51</v>
      </c>
      <c r="L52" s="1">
        <v>194</v>
      </c>
      <c r="M52" t="s">
        <v>55</v>
      </c>
      <c r="V52" s="1">
        <v>194</v>
      </c>
      <c r="W52" s="1" t="s">
        <v>55</v>
      </c>
    </row>
    <row r="53" spans="1:23" ht="13.2" customHeight="1" x14ac:dyDescent="0.3">
      <c r="A53" s="2">
        <v>44915</v>
      </c>
      <c r="B53" s="3">
        <f ca="1">VLOOKUP(Table13[[#This Row],[PowRandNum]],Table37[#All],2)</f>
        <v>146</v>
      </c>
      <c r="C53" s="3" t="str">
        <f ca="1">VLOOKUP(Table13[[#This Row],[PowRandNum]],Table37[#All],3)</f>
        <v>Bruce_Power</v>
      </c>
      <c r="D53" t="str">
        <f ca="1">VLOOKUP(Table13[[#This Row],[inspRand]],Table48[#All],2)</f>
        <v>Steve</v>
      </c>
      <c r="E53">
        <f ca="1">VLOOKUP(Table13[[#This Row],[statusRand]],Table59[#All],1)</f>
        <v>2</v>
      </c>
      <c r="F53" t="str">
        <f ca="1">VLOOKUP(Table13[[#This Row],[inspRand]],Table59[#All],3)</f>
        <v>Missing equipment</v>
      </c>
      <c r="G53">
        <f t="shared" ca="1" si="0"/>
        <v>3</v>
      </c>
      <c r="H53">
        <f t="shared" ca="1" si="1"/>
        <v>5</v>
      </c>
      <c r="I53">
        <f t="shared" ca="1" si="3"/>
        <v>2</v>
      </c>
      <c r="K53">
        <v>52</v>
      </c>
      <c r="L53" s="1">
        <v>195</v>
      </c>
      <c r="M53" t="s">
        <v>56</v>
      </c>
      <c r="V53" s="1">
        <v>195</v>
      </c>
      <c r="W53" s="1" t="s">
        <v>56</v>
      </c>
    </row>
    <row r="54" spans="1:23" ht="13.2" customHeight="1" x14ac:dyDescent="0.3">
      <c r="A54" s="2">
        <v>44916</v>
      </c>
      <c r="B54" s="3">
        <f ca="1">VLOOKUP(Table13[[#This Row],[PowRandNum]],Table37[#All],2)</f>
        <v>174</v>
      </c>
      <c r="C54" s="3" t="str">
        <f ca="1">VLOOKUP(Table13[[#This Row],[PowRandNum]],Table37[#All],3)</f>
        <v>Calabogie</v>
      </c>
      <c r="D54" t="str">
        <f ca="1">VLOOKUP(Table13[[#This Row],[inspRand]],Table48[#All],2)</f>
        <v>Steve</v>
      </c>
      <c r="E54">
        <f ca="1">VLOOKUP(Table13[[#This Row],[statusRand]],Table59[#All],1)</f>
        <v>0</v>
      </c>
      <c r="F54" t="str">
        <f ca="1">VLOOKUP(Table13[[#This Row],[inspRand]],Table59[#All],3)</f>
        <v>Missing equipment</v>
      </c>
      <c r="G54">
        <f t="shared" ca="1" si="0"/>
        <v>31</v>
      </c>
      <c r="H54">
        <f t="shared" ca="1" si="1"/>
        <v>5</v>
      </c>
      <c r="I54">
        <f t="shared" ca="1" si="3"/>
        <v>0</v>
      </c>
      <c r="K54">
        <v>53</v>
      </c>
      <c r="L54" s="1">
        <v>196</v>
      </c>
      <c r="M54" t="s">
        <v>24</v>
      </c>
      <c r="V54" s="1">
        <v>196</v>
      </c>
      <c r="W54" s="1" t="s">
        <v>24</v>
      </c>
    </row>
    <row r="55" spans="1:23" ht="13.2" customHeight="1" x14ac:dyDescent="0.3">
      <c r="A55" s="2">
        <v>44917</v>
      </c>
      <c r="B55" s="3">
        <f ca="1">VLOOKUP(Table13[[#This Row],[PowRandNum]],Table37[#All],2)</f>
        <v>165</v>
      </c>
      <c r="C55" s="3" t="str">
        <f ca="1">VLOOKUP(Table13[[#This Row],[PowRandNum]],Table37[#All],3)</f>
        <v>High_Falls</v>
      </c>
      <c r="D55" t="str">
        <f ca="1">VLOOKUP(Table13[[#This Row],[inspRand]],Table48[#All],2)</f>
        <v>Sam</v>
      </c>
      <c r="E55">
        <f ca="1">VLOOKUP(Table13[[#This Row],[statusRand]],Table59[#All],1)</f>
        <v>1</v>
      </c>
      <c r="F55" t="str">
        <f ca="1">VLOOKUP(Table13[[#This Row],[inspRand]],Table59[#All],3)</f>
        <v>Missing equipment</v>
      </c>
      <c r="G55">
        <f t="shared" ca="1" si="0"/>
        <v>22</v>
      </c>
      <c r="H55">
        <f t="shared" ca="1" si="1"/>
        <v>4</v>
      </c>
      <c r="I55">
        <f t="shared" ca="1" si="3"/>
        <v>1</v>
      </c>
      <c r="K55">
        <v>54</v>
      </c>
      <c r="L55" s="1">
        <v>197</v>
      </c>
      <c r="M55" t="s">
        <v>57</v>
      </c>
      <c r="V55" s="1">
        <v>197</v>
      </c>
      <c r="W55" s="1" t="s">
        <v>57</v>
      </c>
    </row>
    <row r="56" spans="1:23" ht="13.2" customHeight="1" x14ac:dyDescent="0.3">
      <c r="A56" s="2">
        <v>44918</v>
      </c>
      <c r="B56" s="3">
        <f ca="1">VLOOKUP(Table13[[#This Row],[PowRandNum]],Table37[#All],2)</f>
        <v>146</v>
      </c>
      <c r="C56" s="3" t="str">
        <f ca="1">VLOOKUP(Table13[[#This Row],[PowRandNum]],Table37[#All],3)</f>
        <v>Bruce_Power</v>
      </c>
      <c r="D56" t="str">
        <f ca="1">VLOOKUP(Table13[[#This Row],[inspRand]],Table48[#All],2)</f>
        <v>Mike</v>
      </c>
      <c r="E56">
        <f ca="1">VLOOKUP(Table13[[#This Row],[statusRand]],Table59[#All],1)</f>
        <v>1</v>
      </c>
      <c r="F56" t="str">
        <f ca="1">VLOOKUP(Table13[[#This Row],[inspRand]],Table59[#All],3)</f>
        <v>Looks good</v>
      </c>
      <c r="G56">
        <f t="shared" ca="1" si="0"/>
        <v>3</v>
      </c>
      <c r="H56">
        <f t="shared" ca="1" si="1"/>
        <v>1</v>
      </c>
      <c r="I56">
        <f t="shared" ca="1" si="3"/>
        <v>1</v>
      </c>
      <c r="K56">
        <v>55</v>
      </c>
      <c r="L56" s="1">
        <v>198</v>
      </c>
      <c r="M56" t="s">
        <v>25</v>
      </c>
      <c r="V56" s="1">
        <v>198</v>
      </c>
      <c r="W56" s="1" t="s">
        <v>25</v>
      </c>
    </row>
    <row r="57" spans="1:23" ht="13.2" customHeight="1" x14ac:dyDescent="0.3">
      <c r="A57" s="2">
        <v>44919</v>
      </c>
      <c r="B57" s="3">
        <f ca="1">VLOOKUP(Table13[[#This Row],[PowRandNum]],Table37[#All],2)</f>
        <v>176</v>
      </c>
      <c r="C57" s="3" t="str">
        <f ca="1">VLOOKUP(Table13[[#This Row],[PowRandNum]],Table37[#All],3)</f>
        <v>Arnprior</v>
      </c>
      <c r="D57" t="str">
        <f ca="1">VLOOKUP(Table13[[#This Row],[inspRand]],Table48[#All],2)</f>
        <v xml:space="preserve">Jerry </v>
      </c>
      <c r="E57">
        <f ca="1">VLOOKUP(Table13[[#This Row],[statusRand]],Table59[#All],1)</f>
        <v>0</v>
      </c>
      <c r="F57" t="str">
        <f ca="1">VLOOKUP(Table13[[#This Row],[inspRand]],Table59[#All],3)</f>
        <v>Missing equipment</v>
      </c>
      <c r="G57">
        <f t="shared" ca="1" si="0"/>
        <v>33</v>
      </c>
      <c r="H57">
        <f t="shared" ca="1" si="1"/>
        <v>6</v>
      </c>
      <c r="I57">
        <f t="shared" ca="1" si="3"/>
        <v>0</v>
      </c>
      <c r="K57">
        <v>56</v>
      </c>
      <c r="L57" s="1">
        <v>199</v>
      </c>
      <c r="M57" t="s">
        <v>58</v>
      </c>
      <c r="V57" s="1">
        <v>199</v>
      </c>
      <c r="W57" s="1" t="s">
        <v>58</v>
      </c>
    </row>
    <row r="58" spans="1:23" ht="13.2" customHeight="1" x14ac:dyDescent="0.3">
      <c r="A58" s="2">
        <v>44920</v>
      </c>
      <c r="B58" s="3">
        <f ca="1">VLOOKUP(Table13[[#This Row],[PowRandNum]],Table37[#All],2)</f>
        <v>183</v>
      </c>
      <c r="C58" s="3" t="str">
        <f ca="1">VLOOKUP(Table13[[#This Row],[PowRandNum]],Table37[#All],3)</f>
        <v>McVittie</v>
      </c>
      <c r="D58" t="str">
        <f ca="1">VLOOKUP(Table13[[#This Row],[inspRand]],Table48[#All],2)</f>
        <v xml:space="preserve">Jerry </v>
      </c>
      <c r="E58">
        <f ca="1">VLOOKUP(Table13[[#This Row],[statusRand]],Table59[#All],1)</f>
        <v>2</v>
      </c>
      <c r="F58" t="str">
        <f ca="1">VLOOKUP(Table13[[#This Row],[inspRand]],Table59[#All],3)</f>
        <v>Missing equipment</v>
      </c>
      <c r="G58">
        <f t="shared" ca="1" si="0"/>
        <v>40</v>
      </c>
      <c r="H58">
        <f t="shared" ca="1" si="1"/>
        <v>6</v>
      </c>
      <c r="I58">
        <f t="shared" ca="1" si="3"/>
        <v>2</v>
      </c>
      <c r="K58">
        <v>57</v>
      </c>
      <c r="L58" s="1">
        <v>200</v>
      </c>
      <c r="M58" t="s">
        <v>59</v>
      </c>
      <c r="V58" s="1">
        <v>200</v>
      </c>
      <c r="W58" s="1" t="s">
        <v>59</v>
      </c>
    </row>
    <row r="59" spans="1:23" ht="13.2" customHeight="1" x14ac:dyDescent="0.3">
      <c r="A59" s="2">
        <v>44921</v>
      </c>
      <c r="B59" s="3">
        <f ca="1">VLOOKUP(Table13[[#This Row],[PowRandNum]],Table37[#All],2)</f>
        <v>163</v>
      </c>
      <c r="C59" s="3" t="str">
        <f ca="1">VLOOKUP(Table13[[#This Row],[PowRandNum]],Table37[#All],3)</f>
        <v>Big_Chute</v>
      </c>
      <c r="D59" t="str">
        <f ca="1">VLOOKUP(Table13[[#This Row],[inspRand]],Table48[#All],2)</f>
        <v xml:space="preserve">Jerry </v>
      </c>
      <c r="E59">
        <f ca="1">VLOOKUP(Table13[[#This Row],[statusRand]],Table59[#All],1)</f>
        <v>1</v>
      </c>
      <c r="F59" t="str">
        <f ca="1">VLOOKUP(Table13[[#This Row],[inspRand]],Table59[#All],3)</f>
        <v>Missing equipment</v>
      </c>
      <c r="G59">
        <f t="shared" ca="1" si="0"/>
        <v>20</v>
      </c>
      <c r="H59">
        <f t="shared" ca="1" si="1"/>
        <v>6</v>
      </c>
      <c r="I59">
        <f t="shared" ca="1" si="3"/>
        <v>1</v>
      </c>
      <c r="K59">
        <v>58</v>
      </c>
      <c r="L59" s="1">
        <v>201</v>
      </c>
      <c r="M59" t="s">
        <v>60</v>
      </c>
      <c r="V59" s="1">
        <v>201</v>
      </c>
      <c r="W59" s="1" t="s">
        <v>60</v>
      </c>
    </row>
    <row r="60" spans="1:23" ht="13.2" customHeight="1" x14ac:dyDescent="0.3">
      <c r="A60" s="2">
        <v>44922</v>
      </c>
      <c r="B60" s="3">
        <f ca="1">VLOOKUP(Table13[[#This Row],[PowRandNum]],Table37[#All],2)</f>
        <v>153</v>
      </c>
      <c r="C60" s="3" t="str">
        <f ca="1">VLOOKUP(Table13[[#This Row],[PowRandNum]],Table37[#All],3)</f>
        <v>Frankford</v>
      </c>
      <c r="D60" t="str">
        <f ca="1">VLOOKUP(Table13[[#This Row],[inspRand]],Table48[#All],2)</f>
        <v>Dave</v>
      </c>
      <c r="E60">
        <f ca="1">VLOOKUP(Table13[[#This Row],[statusRand]],Table59[#All],1)</f>
        <v>2</v>
      </c>
      <c r="F60" t="str">
        <f ca="1">VLOOKUP(Table13[[#This Row],[inspRand]],Table59[#All],3)</f>
        <v>Missing equipment</v>
      </c>
      <c r="G60">
        <f t="shared" ca="1" si="0"/>
        <v>10</v>
      </c>
      <c r="H60">
        <f t="shared" ca="1" si="1"/>
        <v>2</v>
      </c>
      <c r="I60">
        <f t="shared" ca="1" si="3"/>
        <v>2</v>
      </c>
      <c r="K60">
        <v>59</v>
      </c>
      <c r="L60" s="1">
        <v>202</v>
      </c>
      <c r="M60" t="s">
        <v>61</v>
      </c>
      <c r="V60" s="1">
        <v>202</v>
      </c>
      <c r="W60" s="1" t="s">
        <v>61</v>
      </c>
    </row>
    <row r="61" spans="1:23" ht="13.2" customHeight="1" x14ac:dyDescent="0.3">
      <c r="A61" s="2">
        <v>44923</v>
      </c>
      <c r="B61" s="3">
        <f ca="1">VLOOKUP(Table13[[#This Row],[PowRandNum]],Table37[#All],2)</f>
        <v>190</v>
      </c>
      <c r="C61" s="3" t="str">
        <f ca="1">VLOOKUP(Table13[[#This Row],[PowRandNum]],Table37[#All],3)</f>
        <v>Hound_Chute</v>
      </c>
      <c r="D61" t="str">
        <f ca="1">VLOOKUP(Table13[[#This Row],[inspRand]],Table48[#All],2)</f>
        <v>Rick</v>
      </c>
      <c r="E61">
        <f ca="1">VLOOKUP(Table13[[#This Row],[statusRand]],Table59[#All],1)</f>
        <v>0</v>
      </c>
      <c r="F61" t="str">
        <f ca="1">VLOOKUP(Table13[[#This Row],[inspRand]],Table59[#All],3)</f>
        <v>Missing equipment</v>
      </c>
      <c r="G61">
        <f t="shared" ca="1" si="0"/>
        <v>47</v>
      </c>
      <c r="H61">
        <f t="shared" ca="1" si="1"/>
        <v>8</v>
      </c>
      <c r="I61">
        <f t="shared" ca="1" si="3"/>
        <v>0</v>
      </c>
      <c r="K61">
        <v>60</v>
      </c>
      <c r="L61" s="1">
        <v>203</v>
      </c>
      <c r="M61" t="s">
        <v>62</v>
      </c>
      <c r="V61" s="1">
        <v>203</v>
      </c>
      <c r="W61" s="1" t="s">
        <v>62</v>
      </c>
    </row>
    <row r="62" spans="1:23" ht="13.2" customHeight="1" x14ac:dyDescent="0.3">
      <c r="A62" s="2">
        <v>44924</v>
      </c>
      <c r="B62" s="3">
        <f ca="1">VLOOKUP(Table13[[#This Row],[PowRandNum]],Table37[#All],2)</f>
        <v>166</v>
      </c>
      <c r="C62" s="3" t="str">
        <f ca="1">VLOOKUP(Table13[[#This Row],[PowRandNum]],Table37[#All],3)</f>
        <v>Trethewey_Falls</v>
      </c>
      <c r="D62" t="str">
        <f ca="1">VLOOKUP(Table13[[#This Row],[inspRand]],Table48[#All],2)</f>
        <v>Rick</v>
      </c>
      <c r="E62">
        <f ca="1">VLOOKUP(Table13[[#This Row],[statusRand]],Table59[#All],1)</f>
        <v>2</v>
      </c>
      <c r="F62" t="str">
        <f ca="1">VLOOKUP(Table13[[#This Row],[inspRand]],Table59[#All],3)</f>
        <v>Missing equipment</v>
      </c>
      <c r="G62">
        <f t="shared" ca="1" si="0"/>
        <v>23</v>
      </c>
      <c r="H62">
        <f t="shared" ca="1" si="1"/>
        <v>8</v>
      </c>
      <c r="I62">
        <f t="shared" ca="1" si="3"/>
        <v>2</v>
      </c>
      <c r="K62">
        <v>61</v>
      </c>
      <c r="L62" s="1">
        <v>204</v>
      </c>
      <c r="M62" t="s">
        <v>63</v>
      </c>
      <c r="V62" s="1">
        <v>204</v>
      </c>
      <c r="W62" s="1" t="s">
        <v>63</v>
      </c>
    </row>
    <row r="63" spans="1:23" ht="13.2" customHeight="1" x14ac:dyDescent="0.3">
      <c r="A63" s="2">
        <v>44925</v>
      </c>
      <c r="B63" s="3">
        <f ca="1">VLOOKUP(Table13[[#This Row],[PowRandNum]],Table37[#All],2)</f>
        <v>172</v>
      </c>
      <c r="C63" s="3" t="str">
        <f ca="1">VLOOKUP(Table13[[#This Row],[PowRandNum]],Table37[#All],3)</f>
        <v>Mountain_Chute</v>
      </c>
      <c r="D63" t="str">
        <f ca="1">VLOOKUP(Table13[[#This Row],[inspRand]],Table48[#All],2)</f>
        <v xml:space="preserve">Morty </v>
      </c>
      <c r="E63">
        <f ca="1">VLOOKUP(Table13[[#This Row],[statusRand]],Table59[#All],1)</f>
        <v>0</v>
      </c>
      <c r="F63" t="str">
        <f ca="1">VLOOKUP(Table13[[#This Row],[inspRand]],Table59[#All],3)</f>
        <v>Missing equipment</v>
      </c>
      <c r="G63">
        <f t="shared" ca="1" si="0"/>
        <v>29</v>
      </c>
      <c r="H63">
        <f t="shared" ca="1" si="1"/>
        <v>7</v>
      </c>
      <c r="I63">
        <f t="shared" ca="1" si="3"/>
        <v>0</v>
      </c>
      <c r="K63">
        <v>62</v>
      </c>
      <c r="L63" s="1">
        <v>205</v>
      </c>
      <c r="M63" t="s">
        <v>26</v>
      </c>
      <c r="V63" s="1">
        <v>205</v>
      </c>
      <c r="W63" s="1" t="s">
        <v>26</v>
      </c>
    </row>
    <row r="64" spans="1:23" ht="13.2" customHeight="1" x14ac:dyDescent="0.3">
      <c r="A64" s="2">
        <v>44926</v>
      </c>
      <c r="B64" s="3">
        <f ca="1">VLOOKUP(Table13[[#This Row],[PowRandNum]],Table37[#All],2)</f>
        <v>144</v>
      </c>
      <c r="C64" s="3" t="str">
        <f ca="1">VLOOKUP(Table13[[#This Row],[PowRandNum]],Table37[#All],3)</f>
        <v>Darlington</v>
      </c>
      <c r="D64" t="str">
        <f ca="1">VLOOKUP(Table13[[#This Row],[inspRand]],Table48[#All],2)</f>
        <v>Steve</v>
      </c>
      <c r="E64">
        <f ca="1">VLOOKUP(Table13[[#This Row],[statusRand]],Table59[#All],1)</f>
        <v>1</v>
      </c>
      <c r="F64" t="str">
        <f ca="1">VLOOKUP(Table13[[#This Row],[inspRand]],Table59[#All],3)</f>
        <v>Missing equipment</v>
      </c>
      <c r="G64">
        <f t="shared" ca="1" si="0"/>
        <v>1</v>
      </c>
      <c r="H64">
        <f t="shared" ca="1" si="1"/>
        <v>5</v>
      </c>
      <c r="I64">
        <f t="shared" ca="1" si="3"/>
        <v>1</v>
      </c>
      <c r="K64">
        <v>63</v>
      </c>
      <c r="L64" s="1">
        <v>206</v>
      </c>
      <c r="M64" t="s">
        <v>64</v>
      </c>
      <c r="V64" s="1">
        <v>206</v>
      </c>
      <c r="W64" s="1" t="s">
        <v>64</v>
      </c>
    </row>
    <row r="65" spans="1:23" ht="13.2" customHeight="1" x14ac:dyDescent="0.3">
      <c r="A65" s="2">
        <v>44927</v>
      </c>
      <c r="B65" s="3">
        <f ca="1">VLOOKUP(Table13[[#This Row],[PowRandNum]],Table37[#All],2)</f>
        <v>200</v>
      </c>
      <c r="C65" s="3" t="str">
        <f ca="1">VLOOKUP(Table13[[#This Row],[PowRandNum]],Table37[#All],3)</f>
        <v>Pine_Portage</v>
      </c>
      <c r="D65" t="str">
        <f ca="1">VLOOKUP(Table13[[#This Row],[inspRand]],Table48[#All],2)</f>
        <v>Summer</v>
      </c>
      <c r="E65">
        <f ca="1">VLOOKUP(Table13[[#This Row],[statusRand]],Table59[#All],1)</f>
        <v>1</v>
      </c>
      <c r="F65" t="str">
        <f ca="1">VLOOKUP(Table13[[#This Row],[inspRand]],Table59[#All],3)</f>
        <v>Missing equipment</v>
      </c>
      <c r="G65">
        <f t="shared" ca="1" si="0"/>
        <v>57</v>
      </c>
      <c r="H65">
        <f t="shared" ca="1" si="1"/>
        <v>3</v>
      </c>
      <c r="I65">
        <f t="shared" ca="1" si="3"/>
        <v>1</v>
      </c>
      <c r="K65">
        <v>64</v>
      </c>
      <c r="L65" s="1">
        <v>207</v>
      </c>
      <c r="M65" t="s">
        <v>27</v>
      </c>
      <c r="V65" s="1">
        <v>207</v>
      </c>
      <c r="W65" s="1" t="s">
        <v>27</v>
      </c>
    </row>
    <row r="66" spans="1:23" ht="13.2" customHeight="1" x14ac:dyDescent="0.3">
      <c r="A66" s="2">
        <v>44928</v>
      </c>
      <c r="B66" s="3">
        <f ca="1">VLOOKUP(Table13[[#This Row],[PowRandNum]],Table37[#All],2)</f>
        <v>175</v>
      </c>
      <c r="C66" s="3" t="str">
        <f ca="1">VLOOKUP(Table13[[#This Row],[PowRandNum]],Table37[#All],3)</f>
        <v>Stewartville</v>
      </c>
      <c r="D66" t="str">
        <f ca="1">VLOOKUP(Table13[[#This Row],[inspRand]],Table48[#All],2)</f>
        <v>Dave</v>
      </c>
      <c r="E66">
        <f ca="1">VLOOKUP(Table13[[#This Row],[statusRand]],Table59[#All],1)</f>
        <v>2</v>
      </c>
      <c r="F66" t="str">
        <f ca="1">VLOOKUP(Table13[[#This Row],[inspRand]],Table59[#All],3)</f>
        <v>Missing equipment</v>
      </c>
      <c r="G66">
        <f t="shared" ref="G66:G129" ca="1" si="4">RANDBETWEEN(1,69)</f>
        <v>32</v>
      </c>
      <c r="H66">
        <f t="shared" ref="H66:H129" ca="1" si="5">RANDBETWEEN(1,10)</f>
        <v>2</v>
      </c>
      <c r="I66">
        <f t="shared" ca="1" si="3"/>
        <v>2</v>
      </c>
      <c r="K66">
        <v>65</v>
      </c>
      <c r="L66" s="1">
        <v>208</v>
      </c>
      <c r="M66" t="s">
        <v>65</v>
      </c>
      <c r="V66" s="1">
        <v>208</v>
      </c>
      <c r="W66" s="1" t="s">
        <v>65</v>
      </c>
    </row>
    <row r="67" spans="1:23" ht="13.2" customHeight="1" x14ac:dyDescent="0.3">
      <c r="A67" s="2">
        <v>44929</v>
      </c>
      <c r="B67" s="3">
        <f ca="1">VLOOKUP(Table13[[#This Row],[PowRandNum]],Table37[#All],2)</f>
        <v>201</v>
      </c>
      <c r="C67" s="3" t="str">
        <f ca="1">VLOOKUP(Table13[[#This Row],[PowRandNum]],Table37[#All],3)</f>
        <v>Abitibi_Canyon</v>
      </c>
      <c r="D67" t="str">
        <f ca="1">VLOOKUP(Table13[[#This Row],[inspRand]],Table48[#All],2)</f>
        <v>Summer</v>
      </c>
      <c r="E67">
        <f ca="1">VLOOKUP(Table13[[#This Row],[statusRand]],Table59[#All],1)</f>
        <v>2</v>
      </c>
      <c r="F67" t="str">
        <f ca="1">VLOOKUP(Table13[[#This Row],[inspRand]],Table59[#All],3)</f>
        <v>Missing equipment</v>
      </c>
      <c r="G67">
        <f t="shared" ca="1" si="4"/>
        <v>58</v>
      </c>
      <c r="H67">
        <f t="shared" ca="1" si="5"/>
        <v>3</v>
      </c>
      <c r="I67">
        <f t="shared" ca="1" si="3"/>
        <v>2</v>
      </c>
      <c r="K67">
        <v>66</v>
      </c>
      <c r="L67" s="1">
        <v>209</v>
      </c>
      <c r="M67" t="s">
        <v>66</v>
      </c>
      <c r="V67" s="1">
        <v>209</v>
      </c>
      <c r="W67" s="1" t="s">
        <v>66</v>
      </c>
    </row>
    <row r="68" spans="1:23" ht="13.2" customHeight="1" x14ac:dyDescent="0.3">
      <c r="A68" s="2">
        <v>44930</v>
      </c>
      <c r="B68" s="3">
        <f ca="1">VLOOKUP(Table13[[#This Row],[PowRandNum]],Table37[#All],2)</f>
        <v>166</v>
      </c>
      <c r="C68" s="3" t="str">
        <f ca="1">VLOOKUP(Table13[[#This Row],[PowRandNum]],Table37[#All],3)</f>
        <v>Trethewey_Falls</v>
      </c>
      <c r="D68" t="str">
        <f ca="1">VLOOKUP(Table13[[#This Row],[inspRand]],Table48[#All],2)</f>
        <v>Rick</v>
      </c>
      <c r="E68">
        <f ca="1">VLOOKUP(Table13[[#This Row],[statusRand]],Table59[#All],1)</f>
        <v>1</v>
      </c>
      <c r="F68" t="str">
        <f ca="1">VLOOKUP(Table13[[#This Row],[inspRand]],Table59[#All],3)</f>
        <v>Missing equipment</v>
      </c>
      <c r="G68">
        <f t="shared" ca="1" si="4"/>
        <v>23</v>
      </c>
      <c r="H68">
        <f t="shared" ca="1" si="5"/>
        <v>8</v>
      </c>
      <c r="I68">
        <f t="shared" ca="1" si="3"/>
        <v>1</v>
      </c>
      <c r="K68">
        <v>67</v>
      </c>
      <c r="L68" s="1">
        <v>210</v>
      </c>
      <c r="M68" t="s">
        <v>67</v>
      </c>
      <c r="V68" s="1">
        <v>210</v>
      </c>
      <c r="W68" s="1" t="s">
        <v>67</v>
      </c>
    </row>
    <row r="69" spans="1:23" ht="13.2" customHeight="1" x14ac:dyDescent="0.3">
      <c r="A69" s="2">
        <v>44931</v>
      </c>
      <c r="B69" s="3">
        <f ca="1">VLOOKUP(Table13[[#This Row],[PowRandNum]],Table37[#All],2)</f>
        <v>205</v>
      </c>
      <c r="C69" s="3" t="str">
        <f ca="1">VLOOKUP(Table13[[#This Row],[PowRandNum]],Table37[#All],3)</f>
        <v>Harmon</v>
      </c>
      <c r="D69" t="str">
        <f ca="1">VLOOKUP(Table13[[#This Row],[inspRand]],Table48[#All],2)</f>
        <v xml:space="preserve">Morty </v>
      </c>
      <c r="E69">
        <f ca="1">VLOOKUP(Table13[[#This Row],[statusRand]],Table59[#All],1)</f>
        <v>2</v>
      </c>
      <c r="F69" t="str">
        <f ca="1">VLOOKUP(Table13[[#This Row],[inspRand]],Table59[#All],3)</f>
        <v>Missing equipment</v>
      </c>
      <c r="G69">
        <f t="shared" ca="1" si="4"/>
        <v>62</v>
      </c>
      <c r="H69">
        <f t="shared" ca="1" si="5"/>
        <v>7</v>
      </c>
      <c r="I69">
        <f t="shared" ca="1" si="3"/>
        <v>2</v>
      </c>
      <c r="K69">
        <v>68</v>
      </c>
      <c r="L69" s="1">
        <v>211</v>
      </c>
      <c r="M69" t="s">
        <v>68</v>
      </c>
      <c r="V69" s="1">
        <v>211</v>
      </c>
      <c r="W69" s="1" t="s">
        <v>68</v>
      </c>
    </row>
    <row r="70" spans="1:23" ht="13.2" customHeight="1" x14ac:dyDescent="0.3">
      <c r="A70" s="2">
        <v>44932</v>
      </c>
      <c r="B70" s="3">
        <f ca="1">VLOOKUP(Table13[[#This Row],[PowRandNum]],Table37[#All],2)</f>
        <v>183</v>
      </c>
      <c r="C70" s="3" t="str">
        <f ca="1">VLOOKUP(Table13[[#This Row],[PowRandNum]],Table37[#All],3)</f>
        <v>McVittie</v>
      </c>
      <c r="D70" t="str">
        <f ca="1">VLOOKUP(Table13[[#This Row],[inspRand]],Table48[#All],2)</f>
        <v>Dave</v>
      </c>
      <c r="E70">
        <f ca="1">VLOOKUP(Table13[[#This Row],[statusRand]],Table59[#All],1)</f>
        <v>2</v>
      </c>
      <c r="F70" t="str">
        <f ca="1">VLOOKUP(Table13[[#This Row],[inspRand]],Table59[#All],3)</f>
        <v>Missing equipment</v>
      </c>
      <c r="G70">
        <f t="shared" ca="1" si="4"/>
        <v>40</v>
      </c>
      <c r="H70">
        <f t="shared" ca="1" si="5"/>
        <v>2</v>
      </c>
      <c r="I70">
        <f t="shared" ca="1" si="3"/>
        <v>2</v>
      </c>
      <c r="K70">
        <v>69</v>
      </c>
      <c r="L70" s="1">
        <v>212</v>
      </c>
      <c r="M70" t="s">
        <v>69</v>
      </c>
      <c r="V70" s="1">
        <v>212</v>
      </c>
      <c r="W70" s="1" t="s">
        <v>69</v>
      </c>
    </row>
    <row r="71" spans="1:23" ht="13.2" customHeight="1" x14ac:dyDescent="0.3">
      <c r="A71" s="2">
        <v>44933</v>
      </c>
      <c r="B71" s="3">
        <f ca="1">VLOOKUP(Table13[[#This Row],[PowRandNum]],Table37[#All],2)</f>
        <v>203</v>
      </c>
      <c r="C71" s="3" t="str">
        <f ca="1">VLOOKUP(Table13[[#This Row],[PowRandNum]],Table37[#All],3)</f>
        <v>Little_Long</v>
      </c>
      <c r="D71" t="str">
        <f ca="1">VLOOKUP(Table13[[#This Row],[inspRand]],Table48[#All],2)</f>
        <v>Summer</v>
      </c>
      <c r="E71">
        <f ca="1">VLOOKUP(Table13[[#This Row],[statusRand]],Table59[#All],1)</f>
        <v>1</v>
      </c>
      <c r="F71" t="str">
        <f ca="1">VLOOKUP(Table13[[#This Row],[inspRand]],Table59[#All],3)</f>
        <v>Missing equipment</v>
      </c>
      <c r="G71">
        <f t="shared" ca="1" si="4"/>
        <v>60</v>
      </c>
      <c r="H71">
        <f t="shared" ca="1" si="5"/>
        <v>3</v>
      </c>
      <c r="I71">
        <f t="shared" ca="1" si="3"/>
        <v>1</v>
      </c>
    </row>
    <row r="72" spans="1:23" ht="13.2" customHeight="1" x14ac:dyDescent="0.3">
      <c r="A72" s="2">
        <v>44934</v>
      </c>
      <c r="B72" s="3">
        <f ca="1">VLOOKUP(Table13[[#This Row],[PowRandNum]],Table37[#All],2)</f>
        <v>188</v>
      </c>
      <c r="C72" s="3" t="str">
        <f ca="1">VLOOKUP(Table13[[#This Row],[PowRandNum]],Table37[#All],3)</f>
        <v>Matabitchuan</v>
      </c>
      <c r="D72" t="str">
        <f ca="1">VLOOKUP(Table13[[#This Row],[inspRand]],Table48[#All],2)</f>
        <v>Summer</v>
      </c>
      <c r="E72">
        <f ca="1">VLOOKUP(Table13[[#This Row],[statusRand]],Table59[#All],1)</f>
        <v>0</v>
      </c>
      <c r="F72" t="str">
        <f ca="1">VLOOKUP(Table13[[#This Row],[inspRand]],Table59[#All],3)</f>
        <v>Missing equipment</v>
      </c>
      <c r="G72">
        <f t="shared" ca="1" si="4"/>
        <v>45</v>
      </c>
      <c r="H72">
        <f t="shared" ca="1" si="5"/>
        <v>3</v>
      </c>
      <c r="I72">
        <f t="shared" ca="1" si="3"/>
        <v>0</v>
      </c>
    </row>
    <row r="73" spans="1:23" ht="13.2" customHeight="1" x14ac:dyDescent="0.3">
      <c r="A73" s="2">
        <v>44935</v>
      </c>
      <c r="B73" s="3">
        <f ca="1">VLOOKUP(Table13[[#This Row],[PowRandNum]],Table37[#All],2)</f>
        <v>150</v>
      </c>
      <c r="C73" s="3" t="str">
        <f ca="1">VLOOKUP(Table13[[#This Row],[PowRandNum]],Table37[#All],3)</f>
        <v>SAB_II</v>
      </c>
      <c r="D73" t="str">
        <f ca="1">VLOOKUP(Table13[[#This Row],[inspRand]],Table48[#All],2)</f>
        <v>Sam</v>
      </c>
      <c r="E73">
        <f ca="1">VLOOKUP(Table13[[#This Row],[statusRand]],Table59[#All],1)</f>
        <v>0</v>
      </c>
      <c r="F73" t="str">
        <f ca="1">VLOOKUP(Table13[[#This Row],[inspRand]],Table59[#All],3)</f>
        <v>Missing equipment</v>
      </c>
      <c r="G73">
        <f t="shared" ca="1" si="4"/>
        <v>7</v>
      </c>
      <c r="H73">
        <f t="shared" ca="1" si="5"/>
        <v>4</v>
      </c>
      <c r="I73">
        <f t="shared" ca="1" si="3"/>
        <v>0</v>
      </c>
    </row>
    <row r="74" spans="1:23" ht="13.2" customHeight="1" x14ac:dyDescent="0.3">
      <c r="A74" s="2">
        <v>44936</v>
      </c>
      <c r="B74" s="3">
        <f ca="1">VLOOKUP(Table13[[#This Row],[PowRandNum]],Table37[#All],2)</f>
        <v>200</v>
      </c>
      <c r="C74" s="3" t="str">
        <f ca="1">VLOOKUP(Table13[[#This Row],[PowRandNum]],Table37[#All],3)</f>
        <v>Pine_Portage</v>
      </c>
      <c r="D74" t="str">
        <f ca="1">VLOOKUP(Table13[[#This Row],[inspRand]],Table48[#All],2)</f>
        <v>Mike</v>
      </c>
      <c r="E74">
        <f ca="1">VLOOKUP(Table13[[#This Row],[statusRand]],Table59[#All],1)</f>
        <v>2</v>
      </c>
      <c r="F74" t="str">
        <f ca="1">VLOOKUP(Table13[[#This Row],[inspRand]],Table59[#All],3)</f>
        <v>Looks good</v>
      </c>
      <c r="G74">
        <f t="shared" ca="1" si="4"/>
        <v>57</v>
      </c>
      <c r="H74">
        <f t="shared" ca="1" si="5"/>
        <v>1</v>
      </c>
      <c r="I74">
        <f t="shared" ca="1" si="3"/>
        <v>2</v>
      </c>
    </row>
    <row r="75" spans="1:23" ht="13.2" customHeight="1" x14ac:dyDescent="0.3">
      <c r="A75" s="2">
        <v>44937</v>
      </c>
      <c r="B75" s="3">
        <f ca="1">VLOOKUP(Table13[[#This Row],[PowRandNum]],Table37[#All],2)</f>
        <v>179</v>
      </c>
      <c r="C75" s="3" t="str">
        <f ca="1">VLOOKUP(Table13[[#This Row],[PowRandNum]],Table37[#All],3)</f>
        <v>Elliot_Chute</v>
      </c>
      <c r="D75" t="str">
        <f ca="1">VLOOKUP(Table13[[#This Row],[inspRand]],Table48[#All],2)</f>
        <v>Summer</v>
      </c>
      <c r="E75">
        <f ca="1">VLOOKUP(Table13[[#This Row],[statusRand]],Table59[#All],1)</f>
        <v>2</v>
      </c>
      <c r="F75" t="str">
        <f ca="1">VLOOKUP(Table13[[#This Row],[inspRand]],Table59[#All],3)</f>
        <v>Missing equipment</v>
      </c>
      <c r="G75">
        <f t="shared" ca="1" si="4"/>
        <v>36</v>
      </c>
      <c r="H75">
        <f t="shared" ca="1" si="5"/>
        <v>3</v>
      </c>
      <c r="I75">
        <f t="shared" ca="1" si="3"/>
        <v>2</v>
      </c>
    </row>
    <row r="76" spans="1:23" ht="13.2" customHeight="1" x14ac:dyDescent="0.3">
      <c r="A76" s="2">
        <v>44938</v>
      </c>
      <c r="B76" s="3">
        <f ca="1">VLOOKUP(Table13[[#This Row],[PowRandNum]],Table37[#All],2)</f>
        <v>170</v>
      </c>
      <c r="C76" s="3" t="str">
        <f ca="1">VLOOKUP(Table13[[#This Row],[PowRandNum]],Table37[#All],3)</f>
        <v>Ragged_Rapids</v>
      </c>
      <c r="D76" t="str">
        <f ca="1">VLOOKUP(Table13[[#This Row],[inspRand]],Table48[#All],2)</f>
        <v>Mike</v>
      </c>
      <c r="E76">
        <f ca="1">VLOOKUP(Table13[[#This Row],[statusRand]],Table59[#All],1)</f>
        <v>0</v>
      </c>
      <c r="F76" t="str">
        <f ca="1">VLOOKUP(Table13[[#This Row],[inspRand]],Table59[#All],3)</f>
        <v>Looks good</v>
      </c>
      <c r="G76">
        <f t="shared" ca="1" si="4"/>
        <v>27</v>
      </c>
      <c r="H76">
        <f t="shared" ca="1" si="5"/>
        <v>1</v>
      </c>
      <c r="I76">
        <f t="shared" ca="1" si="3"/>
        <v>0</v>
      </c>
    </row>
    <row r="77" spans="1:23" ht="13.2" customHeight="1" x14ac:dyDescent="0.3">
      <c r="A77" s="2">
        <v>44939</v>
      </c>
      <c r="B77" s="3">
        <f ca="1">VLOOKUP(Table13[[#This Row],[PowRandNum]],Table37[#All],2)</f>
        <v>210</v>
      </c>
      <c r="C77" s="3" t="str">
        <f ca="1">VLOOKUP(Table13[[#This Row],[PowRandNum]],Table37[#All],3)</f>
        <v>Manitou_Falls</v>
      </c>
      <c r="D77" t="str">
        <f ca="1">VLOOKUP(Table13[[#This Row],[inspRand]],Table48[#All],2)</f>
        <v>Dave</v>
      </c>
      <c r="E77">
        <f ca="1">VLOOKUP(Table13[[#This Row],[statusRand]],Table59[#All],1)</f>
        <v>0</v>
      </c>
      <c r="F77" t="str">
        <f ca="1">VLOOKUP(Table13[[#This Row],[inspRand]],Table59[#All],3)</f>
        <v>Missing equipment</v>
      </c>
      <c r="G77">
        <f t="shared" ca="1" si="4"/>
        <v>67</v>
      </c>
      <c r="H77">
        <f t="shared" ca="1" si="5"/>
        <v>2</v>
      </c>
      <c r="I77">
        <f t="shared" ca="1" si="3"/>
        <v>0</v>
      </c>
    </row>
    <row r="78" spans="1:23" ht="13.2" customHeight="1" x14ac:dyDescent="0.3">
      <c r="A78" s="2">
        <v>44940</v>
      </c>
      <c r="B78" s="3">
        <f ca="1">VLOOKUP(Table13[[#This Row],[PowRandNum]],Table37[#All],2)</f>
        <v>182</v>
      </c>
      <c r="C78" s="3" t="str">
        <f ca="1">VLOOKUP(Table13[[#This Row],[PowRandNum]],Table37[#All],3)</f>
        <v>Des_Joachims</v>
      </c>
      <c r="D78" t="str">
        <f ca="1">VLOOKUP(Table13[[#This Row],[inspRand]],Table48[#All],2)</f>
        <v>Dave</v>
      </c>
      <c r="E78">
        <f ca="1">VLOOKUP(Table13[[#This Row],[statusRand]],Table59[#All],1)</f>
        <v>0</v>
      </c>
      <c r="F78" t="str">
        <f ca="1">VLOOKUP(Table13[[#This Row],[inspRand]],Table59[#All],3)</f>
        <v>Missing equipment</v>
      </c>
      <c r="G78">
        <f t="shared" ca="1" si="4"/>
        <v>39</v>
      </c>
      <c r="H78">
        <f t="shared" ca="1" si="5"/>
        <v>2</v>
      </c>
      <c r="I78">
        <f t="shared" ca="1" si="3"/>
        <v>0</v>
      </c>
    </row>
    <row r="79" spans="1:23" ht="13.2" customHeight="1" x14ac:dyDescent="0.3">
      <c r="A79" s="2">
        <v>44941</v>
      </c>
      <c r="B79" s="3">
        <f ca="1">VLOOKUP(Table13[[#This Row],[PowRandNum]],Table37[#All],2)</f>
        <v>179</v>
      </c>
      <c r="C79" s="3" t="str">
        <f ca="1">VLOOKUP(Table13[[#This Row],[PowRandNum]],Table37[#All],3)</f>
        <v>Elliot_Chute</v>
      </c>
      <c r="D79" t="str">
        <f ca="1">VLOOKUP(Table13[[#This Row],[inspRand]],Table48[#All],2)</f>
        <v>Sam</v>
      </c>
      <c r="E79">
        <f ca="1">VLOOKUP(Table13[[#This Row],[statusRand]],Table59[#All],1)</f>
        <v>1</v>
      </c>
      <c r="F79" t="str">
        <f ca="1">VLOOKUP(Table13[[#This Row],[inspRand]],Table59[#All],3)</f>
        <v>Missing equipment</v>
      </c>
      <c r="G79">
        <f t="shared" ca="1" si="4"/>
        <v>36</v>
      </c>
      <c r="H79">
        <f t="shared" ca="1" si="5"/>
        <v>4</v>
      </c>
      <c r="I79">
        <f t="shared" ca="1" si="3"/>
        <v>1</v>
      </c>
    </row>
    <row r="80" spans="1:23" ht="13.2" customHeight="1" x14ac:dyDescent="0.3">
      <c r="A80" s="2">
        <v>44942</v>
      </c>
      <c r="B80" s="3">
        <f ca="1">VLOOKUP(Table13[[#This Row],[PowRandNum]],Table37[#All],2)</f>
        <v>211</v>
      </c>
      <c r="C80" s="3" t="str">
        <f ca="1">VLOOKUP(Table13[[#This Row],[PowRandNum]],Table37[#All],3)</f>
        <v>Ear_Falls</v>
      </c>
      <c r="D80" t="str">
        <f ca="1">VLOOKUP(Table13[[#This Row],[inspRand]],Table48[#All],2)</f>
        <v>Mike</v>
      </c>
      <c r="E80">
        <f ca="1">VLOOKUP(Table13[[#This Row],[statusRand]],Table59[#All],1)</f>
        <v>0</v>
      </c>
      <c r="F80" t="str">
        <f ca="1">VLOOKUP(Table13[[#This Row],[inspRand]],Table59[#All],3)</f>
        <v>Looks good</v>
      </c>
      <c r="G80">
        <f t="shared" ca="1" si="4"/>
        <v>68</v>
      </c>
      <c r="H80">
        <f t="shared" ca="1" si="5"/>
        <v>1</v>
      </c>
      <c r="I80">
        <f t="shared" ca="1" si="3"/>
        <v>0</v>
      </c>
    </row>
    <row r="81" spans="1:9" ht="13.2" customHeight="1" x14ac:dyDescent="0.3">
      <c r="A81" s="2">
        <v>44943</v>
      </c>
      <c r="B81" s="3">
        <f ca="1">VLOOKUP(Table13[[#This Row],[PowRandNum]],Table37[#All],2)</f>
        <v>208</v>
      </c>
      <c r="C81" s="3" t="str">
        <f ca="1">VLOOKUP(Table13[[#This Row],[PowRandNum]],Table37[#All],3)</f>
        <v>Otter_Rapids</v>
      </c>
      <c r="D81" t="str">
        <f ca="1">VLOOKUP(Table13[[#This Row],[inspRand]],Table48[#All],2)</f>
        <v>Dave</v>
      </c>
      <c r="E81">
        <f ca="1">VLOOKUP(Table13[[#This Row],[statusRand]],Table59[#All],1)</f>
        <v>1</v>
      </c>
      <c r="F81" t="str">
        <f ca="1">VLOOKUP(Table13[[#This Row],[inspRand]],Table59[#All],3)</f>
        <v>Missing equipment</v>
      </c>
      <c r="G81">
        <f t="shared" ca="1" si="4"/>
        <v>65</v>
      </c>
      <c r="H81">
        <f t="shared" ca="1" si="5"/>
        <v>2</v>
      </c>
      <c r="I81">
        <f t="shared" ca="1" si="3"/>
        <v>1</v>
      </c>
    </row>
    <row r="82" spans="1:9" ht="13.2" customHeight="1" x14ac:dyDescent="0.3">
      <c r="A82" s="2">
        <v>44944</v>
      </c>
      <c r="B82" s="3">
        <f ca="1">VLOOKUP(Table13[[#This Row],[PowRandNum]],Table37[#All],2)</f>
        <v>160</v>
      </c>
      <c r="C82" s="3" t="str">
        <f ca="1">VLOOKUP(Table13[[#This Row],[PowRandNum]],Table37[#All],3)</f>
        <v>Eugenia</v>
      </c>
      <c r="D82" t="str">
        <f ca="1">VLOOKUP(Table13[[#This Row],[inspRand]],Table48[#All],2)</f>
        <v>Mike</v>
      </c>
      <c r="E82">
        <f ca="1">VLOOKUP(Table13[[#This Row],[statusRand]],Table59[#All],1)</f>
        <v>1</v>
      </c>
      <c r="F82" t="str">
        <f ca="1">VLOOKUP(Table13[[#This Row],[inspRand]],Table59[#All],3)</f>
        <v>Looks good</v>
      </c>
      <c r="G82">
        <f t="shared" ca="1" si="4"/>
        <v>17</v>
      </c>
      <c r="H82">
        <f t="shared" ca="1" si="5"/>
        <v>1</v>
      </c>
      <c r="I82">
        <f t="shared" ca="1" si="3"/>
        <v>1</v>
      </c>
    </row>
    <row r="83" spans="1:9" ht="13.2" customHeight="1" x14ac:dyDescent="0.3">
      <c r="A83" s="2">
        <v>44945</v>
      </c>
      <c r="B83" s="3">
        <f ca="1">VLOOKUP(Table13[[#This Row],[PowRandNum]],Table37[#All],2)</f>
        <v>163</v>
      </c>
      <c r="C83" s="3" t="str">
        <f ca="1">VLOOKUP(Table13[[#This Row],[PowRandNum]],Table37[#All],3)</f>
        <v>Big_Chute</v>
      </c>
      <c r="D83" t="str">
        <f ca="1">VLOOKUP(Table13[[#This Row],[inspRand]],Table48[#All],2)</f>
        <v>Steve</v>
      </c>
      <c r="E83">
        <f ca="1">VLOOKUP(Table13[[#This Row],[statusRand]],Table59[#All],1)</f>
        <v>1</v>
      </c>
      <c r="F83" t="str">
        <f ca="1">VLOOKUP(Table13[[#This Row],[inspRand]],Table59[#All],3)</f>
        <v>Missing equipment</v>
      </c>
      <c r="G83">
        <f t="shared" ca="1" si="4"/>
        <v>20</v>
      </c>
      <c r="H83">
        <f t="shared" ca="1" si="5"/>
        <v>5</v>
      </c>
      <c r="I83">
        <f t="shared" ca="1" si="3"/>
        <v>1</v>
      </c>
    </row>
    <row r="84" spans="1:9" ht="13.2" customHeight="1" x14ac:dyDescent="0.3">
      <c r="A84" s="2">
        <v>44946</v>
      </c>
      <c r="B84" s="3">
        <f ca="1">VLOOKUP(Table13[[#This Row],[PowRandNum]],Table37[#All],2)</f>
        <v>197</v>
      </c>
      <c r="C84" s="3" t="str">
        <f ca="1">VLOOKUP(Table13[[#This Row],[PowRandNum]],Table37[#All],3)</f>
        <v>Lower_Sturgeon</v>
      </c>
      <c r="D84" t="str">
        <f ca="1">VLOOKUP(Table13[[#This Row],[inspRand]],Table48[#All],2)</f>
        <v xml:space="preserve">Jerry </v>
      </c>
      <c r="E84">
        <f ca="1">VLOOKUP(Table13[[#This Row],[statusRand]],Table59[#All],1)</f>
        <v>1</v>
      </c>
      <c r="F84" t="str">
        <f ca="1">VLOOKUP(Table13[[#This Row],[inspRand]],Table59[#All],3)</f>
        <v>Missing equipment</v>
      </c>
      <c r="G84">
        <f t="shared" ca="1" si="4"/>
        <v>54</v>
      </c>
      <c r="H84">
        <f t="shared" ca="1" si="5"/>
        <v>6</v>
      </c>
      <c r="I84">
        <f t="shared" ca="1" si="3"/>
        <v>1</v>
      </c>
    </row>
    <row r="85" spans="1:9" ht="13.2" customHeight="1" x14ac:dyDescent="0.3">
      <c r="A85" s="2">
        <v>44947</v>
      </c>
      <c r="B85" s="3">
        <f ca="1">VLOOKUP(Table13[[#This Row],[PowRandNum]],Table37[#All],2)</f>
        <v>183</v>
      </c>
      <c r="C85" s="3" t="str">
        <f ca="1">VLOOKUP(Table13[[#This Row],[PowRandNum]],Table37[#All],3)</f>
        <v>McVittie</v>
      </c>
      <c r="D85" t="str">
        <f ca="1">VLOOKUP(Table13[[#This Row],[inspRand]],Table48[#All],2)</f>
        <v xml:space="preserve">Morty </v>
      </c>
      <c r="E85">
        <f ca="1">VLOOKUP(Table13[[#This Row],[statusRand]],Table59[#All],1)</f>
        <v>2</v>
      </c>
      <c r="F85" t="str">
        <f ca="1">VLOOKUP(Table13[[#This Row],[inspRand]],Table59[#All],3)</f>
        <v>Missing equipment</v>
      </c>
      <c r="G85">
        <f t="shared" ca="1" si="4"/>
        <v>40</v>
      </c>
      <c r="H85">
        <f t="shared" ca="1" si="5"/>
        <v>7</v>
      </c>
      <c r="I85">
        <f t="shared" ca="1" si="3"/>
        <v>2</v>
      </c>
    </row>
    <row r="86" spans="1:9" ht="13.2" customHeight="1" x14ac:dyDescent="0.3">
      <c r="A86" s="2">
        <v>44948</v>
      </c>
      <c r="B86" s="3">
        <f ca="1">VLOOKUP(Table13[[#This Row],[PowRandNum]],Table37[#All],2)</f>
        <v>204</v>
      </c>
      <c r="C86" s="3" t="str">
        <f ca="1">VLOOKUP(Table13[[#This Row],[PowRandNum]],Table37[#All],3)</f>
        <v>Smoky_Falls_2</v>
      </c>
      <c r="D86" t="str">
        <f ca="1">VLOOKUP(Table13[[#This Row],[inspRand]],Table48[#All],2)</f>
        <v xml:space="preserve">Morty </v>
      </c>
      <c r="E86">
        <f ca="1">VLOOKUP(Table13[[#This Row],[statusRand]],Table59[#All],1)</f>
        <v>2</v>
      </c>
      <c r="F86" t="str">
        <f ca="1">VLOOKUP(Table13[[#This Row],[inspRand]],Table59[#All],3)</f>
        <v>Missing equipment</v>
      </c>
      <c r="G86">
        <f t="shared" ca="1" si="4"/>
        <v>61</v>
      </c>
      <c r="H86">
        <f t="shared" ca="1" si="5"/>
        <v>7</v>
      </c>
      <c r="I86">
        <f t="shared" ca="1" si="3"/>
        <v>2</v>
      </c>
    </row>
    <row r="87" spans="1:9" ht="13.2" customHeight="1" x14ac:dyDescent="0.3">
      <c r="A87" s="2">
        <v>44949</v>
      </c>
      <c r="B87" s="3">
        <f ca="1">VLOOKUP(Table13[[#This Row],[PowRandNum]],Table37[#All],2)</f>
        <v>162</v>
      </c>
      <c r="C87" s="3" t="str">
        <f ca="1">VLOOKUP(Table13[[#This Row],[PowRandNum]],Table37[#All],3)</f>
        <v>Lakefield</v>
      </c>
      <c r="D87" t="str">
        <f ca="1">VLOOKUP(Table13[[#This Row],[inspRand]],Table48[#All],2)</f>
        <v>Sam</v>
      </c>
      <c r="E87">
        <f ca="1">VLOOKUP(Table13[[#This Row],[statusRand]],Table59[#All],1)</f>
        <v>0</v>
      </c>
      <c r="F87" t="str">
        <f ca="1">VLOOKUP(Table13[[#This Row],[inspRand]],Table59[#All],3)</f>
        <v>Missing equipment</v>
      </c>
      <c r="G87">
        <f t="shared" ca="1" si="4"/>
        <v>19</v>
      </c>
      <c r="H87">
        <f t="shared" ca="1" si="5"/>
        <v>4</v>
      </c>
      <c r="I87">
        <f t="shared" ca="1" si="3"/>
        <v>0</v>
      </c>
    </row>
    <row r="88" spans="1:9" ht="13.2" customHeight="1" x14ac:dyDescent="0.3">
      <c r="A88" s="2">
        <v>44950</v>
      </c>
      <c r="B88" s="3">
        <f ca="1">VLOOKUP(Table13[[#This Row],[PowRandNum]],Table37[#All],2)</f>
        <v>171</v>
      </c>
      <c r="C88" s="3" t="str">
        <f ca="1">VLOOKUP(Table13[[#This Row],[PowRandNum]],Table37[#All],3)</f>
        <v>Big_Eddy</v>
      </c>
      <c r="D88" t="str">
        <f ca="1">VLOOKUP(Table13[[#This Row],[inspRand]],Table48[#All],2)</f>
        <v>Beth</v>
      </c>
      <c r="E88">
        <f ca="1">VLOOKUP(Table13[[#This Row],[statusRand]],Table59[#All],1)</f>
        <v>0</v>
      </c>
      <c r="F88" t="str">
        <f ca="1">VLOOKUP(Table13[[#This Row],[inspRand]],Table59[#All],3)</f>
        <v>Missing equipment</v>
      </c>
      <c r="G88">
        <f t="shared" ca="1" si="4"/>
        <v>28</v>
      </c>
      <c r="H88">
        <f t="shared" ca="1" si="5"/>
        <v>9</v>
      </c>
      <c r="I88">
        <f t="shared" ca="1" si="3"/>
        <v>0</v>
      </c>
    </row>
    <row r="89" spans="1:9" ht="13.2" customHeight="1" x14ac:dyDescent="0.3">
      <c r="A89" s="2">
        <v>44951</v>
      </c>
      <c r="B89" s="3">
        <f ca="1">VLOOKUP(Table13[[#This Row],[PowRandNum]],Table37[#All],2)</f>
        <v>147</v>
      </c>
      <c r="C89" s="3" t="str">
        <f ca="1">VLOOKUP(Table13[[#This Row],[PowRandNum]],Table37[#All],3)</f>
        <v>DeCew</v>
      </c>
      <c r="D89" t="str">
        <f ca="1">VLOOKUP(Table13[[#This Row],[inspRand]],Table48[#All],2)</f>
        <v>Dave</v>
      </c>
      <c r="E89">
        <f ca="1">VLOOKUP(Table13[[#This Row],[statusRand]],Table59[#All],1)</f>
        <v>2</v>
      </c>
      <c r="F89" t="str">
        <f ca="1">VLOOKUP(Table13[[#This Row],[inspRand]],Table59[#All],3)</f>
        <v>Missing equipment</v>
      </c>
      <c r="G89">
        <f t="shared" ca="1" si="4"/>
        <v>4</v>
      </c>
      <c r="H89">
        <f t="shared" ca="1" si="5"/>
        <v>2</v>
      </c>
      <c r="I89">
        <f t="shared" ca="1" si="3"/>
        <v>2</v>
      </c>
    </row>
    <row r="90" spans="1:9" ht="13.2" customHeight="1" x14ac:dyDescent="0.3">
      <c r="A90" s="2">
        <v>44952</v>
      </c>
      <c r="B90" s="3">
        <f ca="1">VLOOKUP(Table13[[#This Row],[PowRandNum]],Table37[#All],2)</f>
        <v>186</v>
      </c>
      <c r="C90" s="3" t="str">
        <f ca="1">VLOOKUP(Table13[[#This Row],[PowRandNum]],Table37[#All],3)</f>
        <v>Coniston</v>
      </c>
      <c r="D90" t="str">
        <f ca="1">VLOOKUP(Table13[[#This Row],[inspRand]],Table48[#All],2)</f>
        <v>Mike</v>
      </c>
      <c r="E90">
        <f ca="1">VLOOKUP(Table13[[#This Row],[statusRand]],Table59[#All],1)</f>
        <v>0</v>
      </c>
      <c r="F90" t="str">
        <f ca="1">VLOOKUP(Table13[[#This Row],[inspRand]],Table59[#All],3)</f>
        <v>Looks good</v>
      </c>
      <c r="G90">
        <f t="shared" ca="1" si="4"/>
        <v>43</v>
      </c>
      <c r="H90">
        <f t="shared" ca="1" si="5"/>
        <v>1</v>
      </c>
      <c r="I90">
        <f t="shared" ca="1" si="3"/>
        <v>0</v>
      </c>
    </row>
    <row r="91" spans="1:9" ht="13.2" customHeight="1" x14ac:dyDescent="0.3">
      <c r="A91" s="2">
        <v>44953</v>
      </c>
      <c r="B91" s="3">
        <f ca="1">VLOOKUP(Table13[[#This Row],[PowRandNum]],Table37[#All],2)</f>
        <v>150</v>
      </c>
      <c r="C91" s="3" t="str">
        <f ca="1">VLOOKUP(Table13[[#This Row],[PowRandNum]],Table37[#All],3)</f>
        <v>SAB_II</v>
      </c>
      <c r="D91" t="str">
        <f ca="1">VLOOKUP(Table13[[#This Row],[inspRand]],Table48[#All],2)</f>
        <v>Sam</v>
      </c>
      <c r="E91">
        <f ca="1">VLOOKUP(Table13[[#This Row],[statusRand]],Table59[#All],1)</f>
        <v>0</v>
      </c>
      <c r="F91" t="str">
        <f ca="1">VLOOKUP(Table13[[#This Row],[inspRand]],Table59[#All],3)</f>
        <v>Missing equipment</v>
      </c>
      <c r="G91">
        <f t="shared" ca="1" si="4"/>
        <v>7</v>
      </c>
      <c r="H91">
        <f t="shared" ca="1" si="5"/>
        <v>4</v>
      </c>
      <c r="I91">
        <f t="shared" ca="1" si="3"/>
        <v>0</v>
      </c>
    </row>
    <row r="92" spans="1:9" ht="13.2" customHeight="1" x14ac:dyDescent="0.3">
      <c r="A92" s="2">
        <v>44954</v>
      </c>
      <c r="B92" s="3">
        <f ca="1">VLOOKUP(Table13[[#This Row],[PowRandNum]],Table37[#All],2)</f>
        <v>146</v>
      </c>
      <c r="C92" s="3" t="str">
        <f ca="1">VLOOKUP(Table13[[#This Row],[PowRandNum]],Table37[#All],3)</f>
        <v>Bruce_Power</v>
      </c>
      <c r="D92" t="str">
        <f ca="1">VLOOKUP(Table13[[#This Row],[inspRand]],Table48[#All],2)</f>
        <v>Steve</v>
      </c>
      <c r="E92">
        <f ca="1">VLOOKUP(Table13[[#This Row],[statusRand]],Table59[#All],1)</f>
        <v>2</v>
      </c>
      <c r="F92" t="str">
        <f ca="1">VLOOKUP(Table13[[#This Row],[inspRand]],Table59[#All],3)</f>
        <v>Missing equipment</v>
      </c>
      <c r="G92">
        <f t="shared" ca="1" si="4"/>
        <v>3</v>
      </c>
      <c r="H92">
        <f t="shared" ca="1" si="5"/>
        <v>5</v>
      </c>
      <c r="I92">
        <f t="shared" ca="1" si="3"/>
        <v>2</v>
      </c>
    </row>
    <row r="93" spans="1:9" ht="13.2" customHeight="1" x14ac:dyDescent="0.3">
      <c r="A93" s="2">
        <v>44955</v>
      </c>
      <c r="B93" s="3">
        <f ca="1">VLOOKUP(Table13[[#This Row],[PowRandNum]],Table37[#All],2)</f>
        <v>180</v>
      </c>
      <c r="C93" s="3" t="str">
        <f ca="1">VLOOKUP(Table13[[#This Row],[PowRandNum]],Table37[#All],3)</f>
        <v>Bingham_Chute</v>
      </c>
      <c r="D93" t="str">
        <f ca="1">VLOOKUP(Table13[[#This Row],[inspRand]],Table48[#All],2)</f>
        <v>Mike</v>
      </c>
      <c r="E93">
        <f ca="1">VLOOKUP(Table13[[#This Row],[statusRand]],Table59[#All],1)</f>
        <v>2</v>
      </c>
      <c r="F93" t="str">
        <f ca="1">VLOOKUP(Table13[[#This Row],[inspRand]],Table59[#All],3)</f>
        <v>Looks good</v>
      </c>
      <c r="G93">
        <f t="shared" ca="1" si="4"/>
        <v>37</v>
      </c>
      <c r="H93">
        <f t="shared" ca="1" si="5"/>
        <v>1</v>
      </c>
      <c r="I93">
        <f t="shared" ca="1" si="3"/>
        <v>2</v>
      </c>
    </row>
    <row r="94" spans="1:9" ht="13.2" customHeight="1" x14ac:dyDescent="0.3">
      <c r="A94" s="2">
        <v>44956</v>
      </c>
      <c r="B94" s="3">
        <f ca="1">VLOOKUP(Table13[[#This Row],[PowRandNum]],Table37[#All],2)</f>
        <v>149</v>
      </c>
      <c r="C94" s="3" t="str">
        <f ca="1">VLOOKUP(Table13[[#This Row],[PowRandNum]],Table37[#All],3)</f>
        <v>SAB_Pump</v>
      </c>
      <c r="D94" t="str">
        <f ca="1">VLOOKUP(Table13[[#This Row],[inspRand]],Table48[#All],2)</f>
        <v>Beth</v>
      </c>
      <c r="E94">
        <f ca="1">VLOOKUP(Table13[[#This Row],[statusRand]],Table59[#All],1)</f>
        <v>1</v>
      </c>
      <c r="F94" t="str">
        <f ca="1">VLOOKUP(Table13[[#This Row],[inspRand]],Table59[#All],3)</f>
        <v>Missing equipment</v>
      </c>
      <c r="G94">
        <f t="shared" ca="1" si="4"/>
        <v>6</v>
      </c>
      <c r="H94">
        <f t="shared" ca="1" si="5"/>
        <v>9</v>
      </c>
      <c r="I94">
        <f t="shared" ca="1" si="3"/>
        <v>1</v>
      </c>
    </row>
    <row r="95" spans="1:9" ht="13.2" customHeight="1" x14ac:dyDescent="0.3">
      <c r="A95" s="2">
        <v>44957</v>
      </c>
      <c r="B95" s="3">
        <f ca="1">VLOOKUP(Table13[[#This Row],[PowRandNum]],Table37[#All],2)</f>
        <v>203</v>
      </c>
      <c r="C95" s="3" t="str">
        <f ca="1">VLOOKUP(Table13[[#This Row],[PowRandNum]],Table37[#All],3)</f>
        <v>Little_Long</v>
      </c>
      <c r="D95" t="str">
        <f ca="1">VLOOKUP(Table13[[#This Row],[inspRand]],Table48[#All],2)</f>
        <v>Steve</v>
      </c>
      <c r="E95">
        <f ca="1">VLOOKUP(Table13[[#This Row],[statusRand]],Table59[#All],1)</f>
        <v>0</v>
      </c>
      <c r="F95" t="str">
        <f ca="1">VLOOKUP(Table13[[#This Row],[inspRand]],Table59[#All],3)</f>
        <v>Missing equipment</v>
      </c>
      <c r="G95">
        <f t="shared" ca="1" si="4"/>
        <v>60</v>
      </c>
      <c r="H95">
        <f t="shared" ca="1" si="5"/>
        <v>5</v>
      </c>
      <c r="I95">
        <f t="shared" ca="1" si="3"/>
        <v>0</v>
      </c>
    </row>
    <row r="96" spans="1:9" ht="13.2" customHeight="1" x14ac:dyDescent="0.3">
      <c r="A96" s="2">
        <v>44958</v>
      </c>
      <c r="B96" s="3">
        <f ca="1">VLOOKUP(Table13[[#This Row],[PowRandNum]],Table37[#All],2)</f>
        <v>174</v>
      </c>
      <c r="C96" s="3" t="str">
        <f ca="1">VLOOKUP(Table13[[#This Row],[PowRandNum]],Table37[#All],3)</f>
        <v>Calabogie</v>
      </c>
      <c r="D96" t="str">
        <f ca="1">VLOOKUP(Table13[[#This Row],[inspRand]],Table48[#All],2)</f>
        <v>Danielle</v>
      </c>
      <c r="E96">
        <f ca="1">VLOOKUP(Table13[[#This Row],[statusRand]],Table59[#All],1)</f>
        <v>1</v>
      </c>
      <c r="F96" t="str">
        <f ca="1">VLOOKUP(Table13[[#This Row],[inspRand]],Table59[#All],3)</f>
        <v>Missing equipment</v>
      </c>
      <c r="G96">
        <f t="shared" ca="1" si="4"/>
        <v>31</v>
      </c>
      <c r="H96">
        <f t="shared" ca="1" si="5"/>
        <v>10</v>
      </c>
      <c r="I96">
        <f t="shared" ca="1" si="3"/>
        <v>1</v>
      </c>
    </row>
    <row r="97" spans="1:9" ht="13.2" customHeight="1" x14ac:dyDescent="0.3">
      <c r="A97" s="2">
        <v>44959</v>
      </c>
      <c r="B97" s="3">
        <f ca="1">VLOOKUP(Table13[[#This Row],[PowRandNum]],Table37[#All],2)</f>
        <v>209</v>
      </c>
      <c r="C97" s="3" t="str">
        <f ca="1">VLOOKUP(Table13[[#This Row],[PowRandNum]],Table37[#All],3)</f>
        <v>Caribou_Falls</v>
      </c>
      <c r="D97" t="str">
        <f ca="1">VLOOKUP(Table13[[#This Row],[inspRand]],Table48[#All],2)</f>
        <v>Sam</v>
      </c>
      <c r="E97">
        <f ca="1">VLOOKUP(Table13[[#This Row],[statusRand]],Table59[#All],1)</f>
        <v>0</v>
      </c>
      <c r="F97" t="str">
        <f ca="1">VLOOKUP(Table13[[#This Row],[inspRand]],Table59[#All],3)</f>
        <v>Missing equipment</v>
      </c>
      <c r="G97">
        <f t="shared" ca="1" si="4"/>
        <v>66</v>
      </c>
      <c r="H97">
        <f t="shared" ca="1" si="5"/>
        <v>4</v>
      </c>
      <c r="I97">
        <f t="shared" ca="1" si="3"/>
        <v>0</v>
      </c>
    </row>
    <row r="98" spans="1:9" ht="13.2" customHeight="1" x14ac:dyDescent="0.3">
      <c r="A98" s="2">
        <v>44960</v>
      </c>
      <c r="B98" s="3">
        <f ca="1">VLOOKUP(Table13[[#This Row],[PowRandNum]],Table37[#All],2)</f>
        <v>173</v>
      </c>
      <c r="C98" s="3" t="str">
        <f ca="1">VLOOKUP(Table13[[#This Row],[PowRandNum]],Table37[#All],3)</f>
        <v>Barrett_Chute</v>
      </c>
      <c r="D98" t="str">
        <f ca="1">VLOOKUP(Table13[[#This Row],[inspRand]],Table48[#All],2)</f>
        <v xml:space="preserve">Morty </v>
      </c>
      <c r="E98">
        <f ca="1">VLOOKUP(Table13[[#This Row],[statusRand]],Table59[#All],1)</f>
        <v>1</v>
      </c>
      <c r="F98" t="str">
        <f ca="1">VLOOKUP(Table13[[#This Row],[inspRand]],Table59[#All],3)</f>
        <v>Missing equipment</v>
      </c>
      <c r="G98">
        <f t="shared" ca="1" si="4"/>
        <v>30</v>
      </c>
      <c r="H98">
        <f t="shared" ca="1" si="5"/>
        <v>7</v>
      </c>
      <c r="I98">
        <f t="shared" ref="I98:I161" ca="1" si="6">RANDBETWEEN(0,2)</f>
        <v>1</v>
      </c>
    </row>
    <row r="99" spans="1:9" ht="13.2" customHeight="1" x14ac:dyDescent="0.3">
      <c r="A99" s="2">
        <v>44961</v>
      </c>
      <c r="B99" s="3">
        <f ca="1">VLOOKUP(Table13[[#This Row],[PowRandNum]],Table37[#All],2)</f>
        <v>186</v>
      </c>
      <c r="C99" s="3" t="str">
        <f ca="1">VLOOKUP(Table13[[#This Row],[PowRandNum]],Table37[#All],3)</f>
        <v>Coniston</v>
      </c>
      <c r="D99" t="str">
        <f ca="1">VLOOKUP(Table13[[#This Row],[inspRand]],Table48[#All],2)</f>
        <v>Rick</v>
      </c>
      <c r="E99">
        <f ca="1">VLOOKUP(Table13[[#This Row],[statusRand]],Table59[#All],1)</f>
        <v>2</v>
      </c>
      <c r="F99" t="str">
        <f ca="1">VLOOKUP(Table13[[#This Row],[inspRand]],Table59[#All],3)</f>
        <v>Missing equipment</v>
      </c>
      <c r="G99">
        <f t="shared" ca="1" si="4"/>
        <v>43</v>
      </c>
      <c r="H99">
        <f t="shared" ca="1" si="5"/>
        <v>8</v>
      </c>
      <c r="I99">
        <f t="shared" ca="1" si="6"/>
        <v>2</v>
      </c>
    </row>
    <row r="100" spans="1:9" ht="13.2" customHeight="1" x14ac:dyDescent="0.3">
      <c r="A100" s="2">
        <v>44962</v>
      </c>
      <c r="B100" s="3">
        <f ca="1">VLOOKUP(Table13[[#This Row],[PowRandNum]],Table37[#All],2)</f>
        <v>145</v>
      </c>
      <c r="C100" s="3" t="str">
        <f ca="1">VLOOKUP(Table13[[#This Row],[PowRandNum]],Table37[#All],3)</f>
        <v>Pickering</v>
      </c>
      <c r="D100" t="str">
        <f ca="1">VLOOKUP(Table13[[#This Row],[inspRand]],Table48[#All],2)</f>
        <v>Mike</v>
      </c>
      <c r="E100">
        <f ca="1">VLOOKUP(Table13[[#This Row],[statusRand]],Table59[#All],1)</f>
        <v>2</v>
      </c>
      <c r="F100" t="str">
        <f ca="1">VLOOKUP(Table13[[#This Row],[inspRand]],Table59[#All],3)</f>
        <v>Looks good</v>
      </c>
      <c r="G100">
        <f t="shared" ca="1" si="4"/>
        <v>2</v>
      </c>
      <c r="H100">
        <f t="shared" ca="1" si="5"/>
        <v>1</v>
      </c>
      <c r="I100">
        <f t="shared" ca="1" si="6"/>
        <v>2</v>
      </c>
    </row>
    <row r="101" spans="1:9" ht="13.2" customHeight="1" x14ac:dyDescent="0.3">
      <c r="A101" s="2">
        <v>44963</v>
      </c>
      <c r="B101" s="3">
        <f ca="1">VLOOKUP(Table13[[#This Row],[PowRandNum]],Table37[#All],2)</f>
        <v>205</v>
      </c>
      <c r="C101" s="3" t="str">
        <f ca="1">VLOOKUP(Table13[[#This Row],[PowRandNum]],Table37[#All],3)</f>
        <v>Harmon</v>
      </c>
      <c r="D101" t="str">
        <f ca="1">VLOOKUP(Table13[[#This Row],[inspRand]],Table48[#All],2)</f>
        <v>Beth</v>
      </c>
      <c r="E101">
        <f ca="1">VLOOKUP(Table13[[#This Row],[statusRand]],Table59[#All],1)</f>
        <v>1</v>
      </c>
      <c r="F101" t="str">
        <f ca="1">VLOOKUP(Table13[[#This Row],[inspRand]],Table59[#All],3)</f>
        <v>Missing equipment</v>
      </c>
      <c r="G101">
        <f t="shared" ca="1" si="4"/>
        <v>62</v>
      </c>
      <c r="H101">
        <f t="shared" ca="1" si="5"/>
        <v>9</v>
      </c>
      <c r="I101">
        <f t="shared" ca="1" si="6"/>
        <v>1</v>
      </c>
    </row>
    <row r="102" spans="1:9" ht="13.2" customHeight="1" x14ac:dyDescent="0.3">
      <c r="A102" s="2">
        <v>44964</v>
      </c>
      <c r="B102" s="3">
        <f ca="1">VLOOKUP(Table13[[#This Row],[PowRandNum]],Table37[#All],2)</f>
        <v>144</v>
      </c>
      <c r="C102" s="3" t="str">
        <f ca="1">VLOOKUP(Table13[[#This Row],[PowRandNum]],Table37[#All],3)</f>
        <v>Darlington</v>
      </c>
      <c r="D102" t="str">
        <f ca="1">VLOOKUP(Table13[[#This Row],[inspRand]],Table48[#All],2)</f>
        <v>Danielle</v>
      </c>
      <c r="E102">
        <f ca="1">VLOOKUP(Table13[[#This Row],[statusRand]],Table59[#All],1)</f>
        <v>1</v>
      </c>
      <c r="F102" t="str">
        <f ca="1">VLOOKUP(Table13[[#This Row],[inspRand]],Table59[#All],3)</f>
        <v>Missing equipment</v>
      </c>
      <c r="G102">
        <f t="shared" ca="1" si="4"/>
        <v>1</v>
      </c>
      <c r="H102">
        <f t="shared" ca="1" si="5"/>
        <v>10</v>
      </c>
      <c r="I102">
        <f t="shared" ca="1" si="6"/>
        <v>1</v>
      </c>
    </row>
    <row r="103" spans="1:9" ht="13.2" customHeight="1" x14ac:dyDescent="0.3">
      <c r="A103" s="2">
        <v>44965</v>
      </c>
      <c r="B103" s="3">
        <f ca="1">VLOOKUP(Table13[[#This Row],[PowRandNum]],Table37[#All],2)</f>
        <v>152</v>
      </c>
      <c r="C103" s="3" t="str">
        <f ca="1">VLOOKUP(Table13[[#This Row],[PowRandNum]],Table37[#All],3)</f>
        <v>Sidney</v>
      </c>
      <c r="D103" t="str">
        <f ca="1">VLOOKUP(Table13[[#This Row],[inspRand]],Table48[#All],2)</f>
        <v>Beth</v>
      </c>
      <c r="E103">
        <f ca="1">VLOOKUP(Table13[[#This Row],[statusRand]],Table59[#All],1)</f>
        <v>2</v>
      </c>
      <c r="F103" t="str">
        <f ca="1">VLOOKUP(Table13[[#This Row],[inspRand]],Table59[#All],3)</f>
        <v>Missing equipment</v>
      </c>
      <c r="G103">
        <f t="shared" ca="1" si="4"/>
        <v>9</v>
      </c>
      <c r="H103">
        <f t="shared" ca="1" si="5"/>
        <v>9</v>
      </c>
      <c r="I103">
        <f t="shared" ca="1" si="6"/>
        <v>2</v>
      </c>
    </row>
    <row r="104" spans="1:9" ht="13.2" customHeight="1" x14ac:dyDescent="0.3">
      <c r="A104" s="2">
        <v>44966</v>
      </c>
      <c r="B104" s="3">
        <f ca="1">VLOOKUP(Table13[[#This Row],[PowRandNum]],Table37[#All],2)</f>
        <v>188</v>
      </c>
      <c r="C104" s="3" t="str">
        <f ca="1">VLOOKUP(Table13[[#This Row],[PowRandNum]],Table37[#All],3)</f>
        <v>Matabitchuan</v>
      </c>
      <c r="D104" t="str">
        <f ca="1">VLOOKUP(Table13[[#This Row],[inspRand]],Table48[#All],2)</f>
        <v xml:space="preserve">Morty </v>
      </c>
      <c r="E104">
        <f ca="1">VLOOKUP(Table13[[#This Row],[statusRand]],Table59[#All],1)</f>
        <v>1</v>
      </c>
      <c r="F104" t="str">
        <f ca="1">VLOOKUP(Table13[[#This Row],[inspRand]],Table59[#All],3)</f>
        <v>Missing equipment</v>
      </c>
      <c r="G104">
        <f t="shared" ca="1" si="4"/>
        <v>45</v>
      </c>
      <c r="H104">
        <f t="shared" ca="1" si="5"/>
        <v>7</v>
      </c>
      <c r="I104">
        <f t="shared" ca="1" si="6"/>
        <v>1</v>
      </c>
    </row>
    <row r="105" spans="1:9" ht="13.2" customHeight="1" x14ac:dyDescent="0.3">
      <c r="A105" s="2">
        <v>44967</v>
      </c>
      <c r="B105" s="3">
        <f ca="1">VLOOKUP(Table13[[#This Row],[PowRandNum]],Table37[#All],2)</f>
        <v>179</v>
      </c>
      <c r="C105" s="3" t="str">
        <f ca="1">VLOOKUP(Table13[[#This Row],[PowRandNum]],Table37[#All],3)</f>
        <v>Elliot_Chute</v>
      </c>
      <c r="D105" t="str">
        <f ca="1">VLOOKUP(Table13[[#This Row],[inspRand]],Table48[#All],2)</f>
        <v>Dave</v>
      </c>
      <c r="E105">
        <f ca="1">VLOOKUP(Table13[[#This Row],[statusRand]],Table59[#All],1)</f>
        <v>0</v>
      </c>
      <c r="F105" t="str">
        <f ca="1">VLOOKUP(Table13[[#This Row],[inspRand]],Table59[#All],3)</f>
        <v>Missing equipment</v>
      </c>
      <c r="G105">
        <f t="shared" ca="1" si="4"/>
        <v>36</v>
      </c>
      <c r="H105">
        <f t="shared" ca="1" si="5"/>
        <v>2</v>
      </c>
      <c r="I105">
        <f t="shared" ca="1" si="6"/>
        <v>0</v>
      </c>
    </row>
    <row r="106" spans="1:9" ht="13.2" customHeight="1" x14ac:dyDescent="0.3">
      <c r="A106" s="2">
        <v>44968</v>
      </c>
      <c r="B106" s="3">
        <f ca="1">VLOOKUP(Table13[[#This Row],[PowRandNum]],Table37[#All],2)</f>
        <v>192</v>
      </c>
      <c r="C106" s="3" t="str">
        <f ca="1">VLOOKUP(Table13[[#This Row],[PowRandNum]],Table37[#All],3)</f>
        <v>Wawaitin</v>
      </c>
      <c r="D106" t="str">
        <f ca="1">VLOOKUP(Table13[[#This Row],[inspRand]],Table48[#All],2)</f>
        <v xml:space="preserve">Jerry </v>
      </c>
      <c r="E106">
        <f ca="1">VLOOKUP(Table13[[#This Row],[statusRand]],Table59[#All],1)</f>
        <v>0</v>
      </c>
      <c r="F106" t="str">
        <f ca="1">VLOOKUP(Table13[[#This Row],[inspRand]],Table59[#All],3)</f>
        <v>Missing equipment</v>
      </c>
      <c r="G106">
        <f t="shared" ca="1" si="4"/>
        <v>49</v>
      </c>
      <c r="H106">
        <f t="shared" ca="1" si="5"/>
        <v>6</v>
      </c>
      <c r="I106">
        <f t="shared" ca="1" si="6"/>
        <v>0</v>
      </c>
    </row>
    <row r="107" spans="1:9" ht="13.2" customHeight="1" x14ac:dyDescent="0.3">
      <c r="A107" s="2">
        <v>44969</v>
      </c>
      <c r="B107" s="3">
        <f ca="1">VLOOKUP(Table13[[#This Row],[PowRandNum]],Table37[#All],2)</f>
        <v>156</v>
      </c>
      <c r="C107" s="3" t="str">
        <f ca="1">VLOOKUP(Table13[[#This Row],[PowRandNum]],Table37[#All],3)</f>
        <v>Hagues_Reach</v>
      </c>
      <c r="D107" t="str">
        <f ca="1">VLOOKUP(Table13[[#This Row],[inspRand]],Table48[#All],2)</f>
        <v>Rick</v>
      </c>
      <c r="E107">
        <f ca="1">VLOOKUP(Table13[[#This Row],[statusRand]],Table59[#All],1)</f>
        <v>1</v>
      </c>
      <c r="F107" t="str">
        <f ca="1">VLOOKUP(Table13[[#This Row],[inspRand]],Table59[#All],3)</f>
        <v>Missing equipment</v>
      </c>
      <c r="G107">
        <f t="shared" ca="1" si="4"/>
        <v>13</v>
      </c>
      <c r="H107">
        <f t="shared" ca="1" si="5"/>
        <v>8</v>
      </c>
      <c r="I107">
        <f t="shared" ca="1" si="6"/>
        <v>1</v>
      </c>
    </row>
    <row r="108" spans="1:9" ht="13.2" customHeight="1" x14ac:dyDescent="0.3">
      <c r="A108" s="2">
        <v>44970</v>
      </c>
      <c r="B108" s="3">
        <f ca="1">VLOOKUP(Table13[[#This Row],[PowRandNum]],Table37[#All],2)</f>
        <v>199</v>
      </c>
      <c r="C108" s="3" t="str">
        <f ca="1">VLOOKUP(Table13[[#This Row],[PowRandNum]],Table37[#All],3)</f>
        <v>Cameron_Falls</v>
      </c>
      <c r="D108" t="str">
        <f ca="1">VLOOKUP(Table13[[#This Row],[inspRand]],Table48[#All],2)</f>
        <v>Dave</v>
      </c>
      <c r="E108">
        <f ca="1">VLOOKUP(Table13[[#This Row],[statusRand]],Table59[#All],1)</f>
        <v>0</v>
      </c>
      <c r="F108" t="str">
        <f ca="1">VLOOKUP(Table13[[#This Row],[inspRand]],Table59[#All],3)</f>
        <v>Missing equipment</v>
      </c>
      <c r="G108">
        <f t="shared" ca="1" si="4"/>
        <v>56</v>
      </c>
      <c r="H108">
        <f t="shared" ca="1" si="5"/>
        <v>2</v>
      </c>
      <c r="I108">
        <f t="shared" ca="1" si="6"/>
        <v>0</v>
      </c>
    </row>
    <row r="109" spans="1:9" ht="13.2" customHeight="1" x14ac:dyDescent="0.3">
      <c r="A109" s="2">
        <v>44971</v>
      </c>
      <c r="B109" s="3">
        <f ca="1">VLOOKUP(Table13[[#This Row],[PowRandNum]],Table37[#All],2)</f>
        <v>189</v>
      </c>
      <c r="C109" s="3" t="str">
        <f ca="1">VLOOKUP(Table13[[#This Row],[PowRandNum]],Table37[#All],3)</f>
        <v>Lower_Notch</v>
      </c>
      <c r="D109" t="str">
        <f ca="1">VLOOKUP(Table13[[#This Row],[inspRand]],Table48[#All],2)</f>
        <v xml:space="preserve">Jerry </v>
      </c>
      <c r="E109">
        <f ca="1">VLOOKUP(Table13[[#This Row],[statusRand]],Table59[#All],1)</f>
        <v>2</v>
      </c>
      <c r="F109" t="str">
        <f ca="1">VLOOKUP(Table13[[#This Row],[inspRand]],Table59[#All],3)</f>
        <v>Missing equipment</v>
      </c>
      <c r="G109">
        <f t="shared" ca="1" si="4"/>
        <v>46</v>
      </c>
      <c r="H109">
        <f t="shared" ca="1" si="5"/>
        <v>6</v>
      </c>
      <c r="I109">
        <f t="shared" ca="1" si="6"/>
        <v>2</v>
      </c>
    </row>
    <row r="110" spans="1:9" ht="13.2" customHeight="1" x14ac:dyDescent="0.3">
      <c r="A110" s="2">
        <v>44972</v>
      </c>
      <c r="B110" s="3">
        <f ca="1">VLOOKUP(Table13[[#This Row],[PowRandNum]],Table37[#All],2)</f>
        <v>150</v>
      </c>
      <c r="C110" s="3" t="str">
        <f ca="1">VLOOKUP(Table13[[#This Row],[PowRandNum]],Table37[#All],3)</f>
        <v>SAB_II</v>
      </c>
      <c r="D110" t="str">
        <f ca="1">VLOOKUP(Table13[[#This Row],[inspRand]],Table48[#All],2)</f>
        <v>Danielle</v>
      </c>
      <c r="E110">
        <f ca="1">VLOOKUP(Table13[[#This Row],[statusRand]],Table59[#All],1)</f>
        <v>2</v>
      </c>
      <c r="F110" t="str">
        <f ca="1">VLOOKUP(Table13[[#This Row],[inspRand]],Table59[#All],3)</f>
        <v>Missing equipment</v>
      </c>
      <c r="G110">
        <f t="shared" ca="1" si="4"/>
        <v>7</v>
      </c>
      <c r="H110">
        <f t="shared" ca="1" si="5"/>
        <v>10</v>
      </c>
      <c r="I110">
        <f t="shared" ca="1" si="6"/>
        <v>2</v>
      </c>
    </row>
    <row r="111" spans="1:9" ht="13.2" customHeight="1" x14ac:dyDescent="0.3">
      <c r="A111" s="2">
        <v>44973</v>
      </c>
      <c r="B111" s="3">
        <f ca="1">VLOOKUP(Table13[[#This Row],[PowRandNum]],Table37[#All],2)</f>
        <v>152</v>
      </c>
      <c r="C111" s="3" t="str">
        <f ca="1">VLOOKUP(Table13[[#This Row],[PowRandNum]],Table37[#All],3)</f>
        <v>Sidney</v>
      </c>
      <c r="D111" t="str">
        <f ca="1">VLOOKUP(Table13[[#This Row],[inspRand]],Table48[#All],2)</f>
        <v>Sam</v>
      </c>
      <c r="E111">
        <f ca="1">VLOOKUP(Table13[[#This Row],[statusRand]],Table59[#All],1)</f>
        <v>1</v>
      </c>
      <c r="F111" t="str">
        <f ca="1">VLOOKUP(Table13[[#This Row],[inspRand]],Table59[#All],3)</f>
        <v>Missing equipment</v>
      </c>
      <c r="G111">
        <f t="shared" ca="1" si="4"/>
        <v>9</v>
      </c>
      <c r="H111">
        <f t="shared" ca="1" si="5"/>
        <v>4</v>
      </c>
      <c r="I111">
        <f t="shared" ca="1" si="6"/>
        <v>1</v>
      </c>
    </row>
    <row r="112" spans="1:9" ht="13.2" customHeight="1" x14ac:dyDescent="0.3">
      <c r="A112" s="2">
        <v>44974</v>
      </c>
      <c r="B112" s="3">
        <f ca="1">VLOOKUP(Table13[[#This Row],[PowRandNum]],Table37[#All],2)</f>
        <v>166</v>
      </c>
      <c r="C112" s="3" t="str">
        <f ca="1">VLOOKUP(Table13[[#This Row],[PowRandNum]],Table37[#All],3)</f>
        <v>Trethewey_Falls</v>
      </c>
      <c r="D112" t="str">
        <f ca="1">VLOOKUP(Table13[[#This Row],[inspRand]],Table48[#All],2)</f>
        <v>Steve</v>
      </c>
      <c r="E112">
        <f ca="1">VLOOKUP(Table13[[#This Row],[statusRand]],Table59[#All],1)</f>
        <v>0</v>
      </c>
      <c r="F112" t="str">
        <f ca="1">VLOOKUP(Table13[[#This Row],[inspRand]],Table59[#All],3)</f>
        <v>Missing equipment</v>
      </c>
      <c r="G112">
        <f t="shared" ca="1" si="4"/>
        <v>23</v>
      </c>
      <c r="H112">
        <f t="shared" ca="1" si="5"/>
        <v>5</v>
      </c>
      <c r="I112">
        <f t="shared" ca="1" si="6"/>
        <v>0</v>
      </c>
    </row>
    <row r="113" spans="1:9" ht="13.2" customHeight="1" x14ac:dyDescent="0.3">
      <c r="A113" s="2">
        <v>44975</v>
      </c>
      <c r="B113" s="3">
        <f ca="1">VLOOKUP(Table13[[#This Row],[PowRandNum]],Table37[#All],2)</f>
        <v>207</v>
      </c>
      <c r="C113" s="3" t="str">
        <f ca="1">VLOOKUP(Table13[[#This Row],[PowRandNum]],Table37[#All],3)</f>
        <v>Kipling</v>
      </c>
      <c r="D113" t="str">
        <f ca="1">VLOOKUP(Table13[[#This Row],[inspRand]],Table48[#All],2)</f>
        <v>Sam</v>
      </c>
      <c r="E113">
        <f ca="1">VLOOKUP(Table13[[#This Row],[statusRand]],Table59[#All],1)</f>
        <v>1</v>
      </c>
      <c r="F113" t="str">
        <f ca="1">VLOOKUP(Table13[[#This Row],[inspRand]],Table59[#All],3)</f>
        <v>Missing equipment</v>
      </c>
      <c r="G113">
        <f t="shared" ca="1" si="4"/>
        <v>64</v>
      </c>
      <c r="H113">
        <f t="shared" ca="1" si="5"/>
        <v>4</v>
      </c>
      <c r="I113">
        <f t="shared" ca="1" si="6"/>
        <v>1</v>
      </c>
    </row>
    <row r="114" spans="1:9" ht="13.2" customHeight="1" x14ac:dyDescent="0.3">
      <c r="A114" s="2">
        <v>44976</v>
      </c>
      <c r="B114" s="3">
        <f ca="1">VLOOKUP(Table13[[#This Row],[PowRandNum]],Table37[#All],2)</f>
        <v>169</v>
      </c>
      <c r="C114" s="3" t="str">
        <f ca="1">VLOOKUP(Table13[[#This Row],[PowRandNum]],Table37[#All],3)</f>
        <v>R._H._Saunders</v>
      </c>
      <c r="D114" t="str">
        <f ca="1">VLOOKUP(Table13[[#This Row],[inspRand]],Table48[#All],2)</f>
        <v>Dave</v>
      </c>
      <c r="E114">
        <f ca="1">VLOOKUP(Table13[[#This Row],[statusRand]],Table59[#All],1)</f>
        <v>1</v>
      </c>
      <c r="F114" t="str">
        <f ca="1">VLOOKUP(Table13[[#This Row],[inspRand]],Table59[#All],3)</f>
        <v>Missing equipment</v>
      </c>
      <c r="G114">
        <f t="shared" ca="1" si="4"/>
        <v>26</v>
      </c>
      <c r="H114">
        <f t="shared" ca="1" si="5"/>
        <v>2</v>
      </c>
      <c r="I114">
        <f t="shared" ca="1" si="6"/>
        <v>1</v>
      </c>
    </row>
    <row r="115" spans="1:9" ht="13.2" customHeight="1" x14ac:dyDescent="0.3">
      <c r="A115" s="2">
        <v>44977</v>
      </c>
      <c r="B115" s="3">
        <f ca="1">VLOOKUP(Table13[[#This Row],[PowRandNum]],Table37[#All],2)</f>
        <v>180</v>
      </c>
      <c r="C115" s="3" t="str">
        <f ca="1">VLOOKUP(Table13[[#This Row],[PowRandNum]],Table37[#All],3)</f>
        <v>Bingham_Chute</v>
      </c>
      <c r="D115" t="str">
        <f ca="1">VLOOKUP(Table13[[#This Row],[inspRand]],Table48[#All],2)</f>
        <v xml:space="preserve">Jerry </v>
      </c>
      <c r="E115">
        <f ca="1">VLOOKUP(Table13[[#This Row],[statusRand]],Table59[#All],1)</f>
        <v>0</v>
      </c>
      <c r="F115" t="str">
        <f ca="1">VLOOKUP(Table13[[#This Row],[inspRand]],Table59[#All],3)</f>
        <v>Missing equipment</v>
      </c>
      <c r="G115">
        <f t="shared" ca="1" si="4"/>
        <v>37</v>
      </c>
      <c r="H115">
        <f t="shared" ca="1" si="5"/>
        <v>6</v>
      </c>
      <c r="I115">
        <f t="shared" ca="1" si="6"/>
        <v>0</v>
      </c>
    </row>
    <row r="116" spans="1:9" ht="13.2" customHeight="1" x14ac:dyDescent="0.3">
      <c r="A116" s="2">
        <v>44978</v>
      </c>
      <c r="B116" s="3">
        <f ca="1">VLOOKUP(Table13[[#This Row],[PowRandNum]],Table37[#All],2)</f>
        <v>159</v>
      </c>
      <c r="C116" s="3" t="str">
        <f ca="1">VLOOKUP(Table13[[#This Row],[PowRandNum]],Table37[#All],3)</f>
        <v>Auburn</v>
      </c>
      <c r="D116" t="str">
        <f ca="1">VLOOKUP(Table13[[#This Row],[inspRand]],Table48[#All],2)</f>
        <v>Sam</v>
      </c>
      <c r="E116">
        <f ca="1">VLOOKUP(Table13[[#This Row],[statusRand]],Table59[#All],1)</f>
        <v>0</v>
      </c>
      <c r="F116" t="str">
        <f ca="1">VLOOKUP(Table13[[#This Row],[inspRand]],Table59[#All],3)</f>
        <v>Missing equipment</v>
      </c>
      <c r="G116">
        <f t="shared" ca="1" si="4"/>
        <v>16</v>
      </c>
      <c r="H116">
        <f t="shared" ca="1" si="5"/>
        <v>4</v>
      </c>
      <c r="I116">
        <f t="shared" ca="1" si="6"/>
        <v>0</v>
      </c>
    </row>
    <row r="117" spans="1:9" ht="13.2" customHeight="1" x14ac:dyDescent="0.3">
      <c r="A117" s="2">
        <v>44979</v>
      </c>
      <c r="B117" s="3">
        <f ca="1">VLOOKUP(Table13[[#This Row],[PowRandNum]],Table37[#All],2)</f>
        <v>175</v>
      </c>
      <c r="C117" s="3" t="str">
        <f ca="1">VLOOKUP(Table13[[#This Row],[PowRandNum]],Table37[#All],3)</f>
        <v>Stewartville</v>
      </c>
      <c r="D117" t="str">
        <f ca="1">VLOOKUP(Table13[[#This Row],[inspRand]],Table48[#All],2)</f>
        <v>Dave</v>
      </c>
      <c r="E117">
        <f ca="1">VLOOKUP(Table13[[#This Row],[statusRand]],Table59[#All],1)</f>
        <v>1</v>
      </c>
      <c r="F117" t="str">
        <f ca="1">VLOOKUP(Table13[[#This Row],[inspRand]],Table59[#All],3)</f>
        <v>Missing equipment</v>
      </c>
      <c r="G117">
        <f t="shared" ca="1" si="4"/>
        <v>32</v>
      </c>
      <c r="H117">
        <f t="shared" ca="1" si="5"/>
        <v>2</v>
      </c>
      <c r="I117">
        <f t="shared" ca="1" si="6"/>
        <v>1</v>
      </c>
    </row>
    <row r="118" spans="1:9" ht="13.2" customHeight="1" x14ac:dyDescent="0.3">
      <c r="A118" s="2">
        <v>44980</v>
      </c>
      <c r="B118" s="3">
        <f ca="1">VLOOKUP(Table13[[#This Row],[PowRandNum]],Table37[#All],2)</f>
        <v>190</v>
      </c>
      <c r="C118" s="3" t="str">
        <f ca="1">VLOOKUP(Table13[[#This Row],[PowRandNum]],Table37[#All],3)</f>
        <v>Hound_Chute</v>
      </c>
      <c r="D118" t="str">
        <f ca="1">VLOOKUP(Table13[[#This Row],[inspRand]],Table48[#All],2)</f>
        <v xml:space="preserve">Morty </v>
      </c>
      <c r="E118">
        <f ca="1">VLOOKUP(Table13[[#This Row],[statusRand]],Table59[#All],1)</f>
        <v>2</v>
      </c>
      <c r="F118" t="str">
        <f ca="1">VLOOKUP(Table13[[#This Row],[inspRand]],Table59[#All],3)</f>
        <v>Missing equipment</v>
      </c>
      <c r="G118">
        <f t="shared" ca="1" si="4"/>
        <v>47</v>
      </c>
      <c r="H118">
        <f t="shared" ca="1" si="5"/>
        <v>7</v>
      </c>
      <c r="I118">
        <f t="shared" ca="1" si="6"/>
        <v>2</v>
      </c>
    </row>
    <row r="119" spans="1:9" ht="13.2" customHeight="1" x14ac:dyDescent="0.3">
      <c r="A119" s="2">
        <v>44981</v>
      </c>
      <c r="B119" s="3">
        <f ca="1">VLOOKUP(Table13[[#This Row],[PowRandNum]],Table37[#All],2)</f>
        <v>193</v>
      </c>
      <c r="C119" s="3" t="str">
        <f ca="1">VLOOKUP(Table13[[#This Row],[PowRandNum]],Table37[#All],3)</f>
        <v>Kakabeka_Falls</v>
      </c>
      <c r="D119" t="str">
        <f ca="1">VLOOKUP(Table13[[#This Row],[inspRand]],Table48[#All],2)</f>
        <v>Beth</v>
      </c>
      <c r="E119">
        <f ca="1">VLOOKUP(Table13[[#This Row],[statusRand]],Table59[#All],1)</f>
        <v>0</v>
      </c>
      <c r="F119" t="str">
        <f ca="1">VLOOKUP(Table13[[#This Row],[inspRand]],Table59[#All],3)</f>
        <v>Missing equipment</v>
      </c>
      <c r="G119">
        <f t="shared" ca="1" si="4"/>
        <v>50</v>
      </c>
      <c r="H119">
        <f t="shared" ca="1" si="5"/>
        <v>9</v>
      </c>
      <c r="I119">
        <f t="shared" ca="1" si="6"/>
        <v>0</v>
      </c>
    </row>
    <row r="120" spans="1:9" ht="13.2" customHeight="1" x14ac:dyDescent="0.3">
      <c r="A120" s="2">
        <v>44982</v>
      </c>
      <c r="B120" s="3">
        <f ca="1">VLOOKUP(Table13[[#This Row],[PowRandNum]],Table37[#All],2)</f>
        <v>165</v>
      </c>
      <c r="C120" s="3" t="str">
        <f ca="1">VLOOKUP(Table13[[#This Row],[PowRandNum]],Table37[#All],3)</f>
        <v>High_Falls</v>
      </c>
      <c r="D120" t="str">
        <f ca="1">VLOOKUP(Table13[[#This Row],[inspRand]],Table48[#All],2)</f>
        <v xml:space="preserve">Morty </v>
      </c>
      <c r="E120">
        <f ca="1">VLOOKUP(Table13[[#This Row],[statusRand]],Table59[#All],1)</f>
        <v>1</v>
      </c>
      <c r="F120" t="str">
        <f ca="1">VLOOKUP(Table13[[#This Row],[inspRand]],Table59[#All],3)</f>
        <v>Missing equipment</v>
      </c>
      <c r="G120">
        <f t="shared" ca="1" si="4"/>
        <v>22</v>
      </c>
      <c r="H120">
        <f t="shared" ca="1" si="5"/>
        <v>7</v>
      </c>
      <c r="I120">
        <f t="shared" ca="1" si="6"/>
        <v>1</v>
      </c>
    </row>
    <row r="121" spans="1:9" ht="13.2" customHeight="1" x14ac:dyDescent="0.3">
      <c r="A121" s="2">
        <v>44983</v>
      </c>
      <c r="B121" s="3">
        <f ca="1">VLOOKUP(Table13[[#This Row],[PowRandNum]],Table37[#All],2)</f>
        <v>154</v>
      </c>
      <c r="C121" s="3" t="str">
        <f ca="1">VLOOKUP(Table13[[#This Row],[PowRandNum]],Table37[#All],3)</f>
        <v>Sills_Island</v>
      </c>
      <c r="D121" t="str">
        <f ca="1">VLOOKUP(Table13[[#This Row],[inspRand]],Table48[#All],2)</f>
        <v>Rick</v>
      </c>
      <c r="E121">
        <f ca="1">VLOOKUP(Table13[[#This Row],[statusRand]],Table59[#All],1)</f>
        <v>2</v>
      </c>
      <c r="F121" t="str">
        <f ca="1">VLOOKUP(Table13[[#This Row],[inspRand]],Table59[#All],3)</f>
        <v>Missing equipment</v>
      </c>
      <c r="G121">
        <f t="shared" ca="1" si="4"/>
        <v>11</v>
      </c>
      <c r="H121">
        <f t="shared" ca="1" si="5"/>
        <v>8</v>
      </c>
      <c r="I121">
        <f t="shared" ca="1" si="6"/>
        <v>2</v>
      </c>
    </row>
    <row r="122" spans="1:9" ht="13.2" customHeight="1" x14ac:dyDescent="0.3">
      <c r="A122" s="2">
        <v>44984</v>
      </c>
      <c r="B122" s="3">
        <f ca="1">VLOOKUP(Table13[[#This Row],[PowRandNum]],Table37[#All],2)</f>
        <v>159</v>
      </c>
      <c r="C122" s="3" t="str">
        <f ca="1">VLOOKUP(Table13[[#This Row],[PowRandNum]],Table37[#All],3)</f>
        <v>Auburn</v>
      </c>
      <c r="D122" t="str">
        <f ca="1">VLOOKUP(Table13[[#This Row],[inspRand]],Table48[#All],2)</f>
        <v>Steve</v>
      </c>
      <c r="E122">
        <f ca="1">VLOOKUP(Table13[[#This Row],[statusRand]],Table59[#All],1)</f>
        <v>1</v>
      </c>
      <c r="F122" t="str">
        <f ca="1">VLOOKUP(Table13[[#This Row],[inspRand]],Table59[#All],3)</f>
        <v>Missing equipment</v>
      </c>
      <c r="G122">
        <f t="shared" ca="1" si="4"/>
        <v>16</v>
      </c>
      <c r="H122">
        <f t="shared" ca="1" si="5"/>
        <v>5</v>
      </c>
      <c r="I122">
        <f t="shared" ca="1" si="6"/>
        <v>1</v>
      </c>
    </row>
    <row r="123" spans="1:9" ht="13.2" customHeight="1" x14ac:dyDescent="0.3">
      <c r="A123" s="2">
        <v>44985</v>
      </c>
      <c r="B123" s="3">
        <f ca="1">VLOOKUP(Table13[[#This Row],[PowRandNum]],Table37[#All],2)</f>
        <v>154</v>
      </c>
      <c r="C123" s="3" t="str">
        <f ca="1">VLOOKUP(Table13[[#This Row],[PowRandNum]],Table37[#All],3)</f>
        <v>Sills_Island</v>
      </c>
      <c r="D123" t="str">
        <f ca="1">VLOOKUP(Table13[[#This Row],[inspRand]],Table48[#All],2)</f>
        <v>Summer</v>
      </c>
      <c r="E123">
        <f ca="1">VLOOKUP(Table13[[#This Row],[statusRand]],Table59[#All],1)</f>
        <v>2</v>
      </c>
      <c r="F123" t="str">
        <f ca="1">VLOOKUP(Table13[[#This Row],[inspRand]],Table59[#All],3)</f>
        <v>Missing equipment</v>
      </c>
      <c r="G123">
        <f t="shared" ca="1" si="4"/>
        <v>11</v>
      </c>
      <c r="H123">
        <f t="shared" ca="1" si="5"/>
        <v>3</v>
      </c>
      <c r="I123">
        <f t="shared" ca="1" si="6"/>
        <v>2</v>
      </c>
    </row>
    <row r="124" spans="1:9" ht="13.2" customHeight="1" x14ac:dyDescent="0.3">
      <c r="A124" s="2">
        <v>44986</v>
      </c>
      <c r="B124" s="3">
        <f ca="1">VLOOKUP(Table13[[#This Row],[PowRandNum]],Table37[#All],2)</f>
        <v>178</v>
      </c>
      <c r="C124" s="3" t="str">
        <f ca="1">VLOOKUP(Table13[[#This Row],[PowRandNum]],Table37[#All],3)</f>
        <v>Chenaux</v>
      </c>
      <c r="D124" t="str">
        <f ca="1">VLOOKUP(Table13[[#This Row],[inspRand]],Table48[#All],2)</f>
        <v>Danielle</v>
      </c>
      <c r="E124">
        <f ca="1">VLOOKUP(Table13[[#This Row],[statusRand]],Table59[#All],1)</f>
        <v>1</v>
      </c>
      <c r="F124" t="str">
        <f ca="1">VLOOKUP(Table13[[#This Row],[inspRand]],Table59[#All],3)</f>
        <v>Missing equipment</v>
      </c>
      <c r="G124">
        <f t="shared" ca="1" si="4"/>
        <v>35</v>
      </c>
      <c r="H124">
        <f t="shared" ca="1" si="5"/>
        <v>10</v>
      </c>
      <c r="I124">
        <f t="shared" ca="1" si="6"/>
        <v>1</v>
      </c>
    </row>
    <row r="125" spans="1:9" ht="13.2" customHeight="1" x14ac:dyDescent="0.3">
      <c r="A125" s="2">
        <v>44987</v>
      </c>
      <c r="B125" s="3">
        <f ca="1">VLOOKUP(Table13[[#This Row],[PowRandNum]],Table37[#All],2)</f>
        <v>190</v>
      </c>
      <c r="C125" s="3" t="str">
        <f ca="1">VLOOKUP(Table13[[#This Row],[PowRandNum]],Table37[#All],3)</f>
        <v>Hound_Chute</v>
      </c>
      <c r="D125" t="str">
        <f ca="1">VLOOKUP(Table13[[#This Row],[inspRand]],Table48[#All],2)</f>
        <v>Summer</v>
      </c>
      <c r="E125">
        <f ca="1">VLOOKUP(Table13[[#This Row],[statusRand]],Table59[#All],1)</f>
        <v>0</v>
      </c>
      <c r="F125" t="str">
        <f ca="1">VLOOKUP(Table13[[#This Row],[inspRand]],Table59[#All],3)</f>
        <v>Missing equipment</v>
      </c>
      <c r="G125">
        <f t="shared" ca="1" si="4"/>
        <v>47</v>
      </c>
      <c r="H125">
        <f t="shared" ca="1" si="5"/>
        <v>3</v>
      </c>
      <c r="I125">
        <f t="shared" ca="1" si="6"/>
        <v>0</v>
      </c>
    </row>
    <row r="126" spans="1:9" ht="13.2" customHeight="1" x14ac:dyDescent="0.3">
      <c r="A126" s="2">
        <v>44988</v>
      </c>
      <c r="B126" s="3">
        <f ca="1">VLOOKUP(Table13[[#This Row],[PowRandNum]],Table37[#All],2)</f>
        <v>205</v>
      </c>
      <c r="C126" s="3" t="str">
        <f ca="1">VLOOKUP(Table13[[#This Row],[PowRandNum]],Table37[#All],3)</f>
        <v>Harmon</v>
      </c>
      <c r="D126" t="str">
        <f ca="1">VLOOKUP(Table13[[#This Row],[inspRand]],Table48[#All],2)</f>
        <v>Steve</v>
      </c>
      <c r="E126">
        <f ca="1">VLOOKUP(Table13[[#This Row],[statusRand]],Table59[#All],1)</f>
        <v>2</v>
      </c>
      <c r="F126" t="str">
        <f ca="1">VLOOKUP(Table13[[#This Row],[inspRand]],Table59[#All],3)</f>
        <v>Missing equipment</v>
      </c>
      <c r="G126">
        <f t="shared" ca="1" si="4"/>
        <v>62</v>
      </c>
      <c r="H126">
        <f t="shared" ca="1" si="5"/>
        <v>5</v>
      </c>
      <c r="I126">
        <f t="shared" ca="1" si="6"/>
        <v>2</v>
      </c>
    </row>
    <row r="127" spans="1:9" ht="13.2" customHeight="1" x14ac:dyDescent="0.3">
      <c r="A127" s="2">
        <v>44989</v>
      </c>
      <c r="B127" s="3">
        <f ca="1">VLOOKUP(Table13[[#This Row],[PowRandNum]],Table37[#All],2)</f>
        <v>208</v>
      </c>
      <c r="C127" s="3" t="str">
        <f ca="1">VLOOKUP(Table13[[#This Row],[PowRandNum]],Table37[#All],3)</f>
        <v>Otter_Rapids</v>
      </c>
      <c r="D127" t="str">
        <f ca="1">VLOOKUP(Table13[[#This Row],[inspRand]],Table48[#All],2)</f>
        <v>Sam</v>
      </c>
      <c r="E127">
        <f ca="1">VLOOKUP(Table13[[#This Row],[statusRand]],Table59[#All],1)</f>
        <v>0</v>
      </c>
      <c r="F127" t="str">
        <f ca="1">VLOOKUP(Table13[[#This Row],[inspRand]],Table59[#All],3)</f>
        <v>Missing equipment</v>
      </c>
      <c r="G127">
        <f t="shared" ca="1" si="4"/>
        <v>65</v>
      </c>
      <c r="H127">
        <f t="shared" ca="1" si="5"/>
        <v>4</v>
      </c>
      <c r="I127">
        <f t="shared" ca="1" si="6"/>
        <v>0</v>
      </c>
    </row>
    <row r="128" spans="1:9" ht="13.2" customHeight="1" x14ac:dyDescent="0.3">
      <c r="A128" s="2">
        <v>44990</v>
      </c>
      <c r="B128" s="3">
        <f ca="1">VLOOKUP(Table13[[#This Row],[PowRandNum]],Table37[#All],2)</f>
        <v>170</v>
      </c>
      <c r="C128" s="3" t="str">
        <f ca="1">VLOOKUP(Table13[[#This Row],[PowRandNum]],Table37[#All],3)</f>
        <v>Ragged_Rapids</v>
      </c>
      <c r="D128" t="str">
        <f ca="1">VLOOKUP(Table13[[#This Row],[inspRand]],Table48[#All],2)</f>
        <v>Beth</v>
      </c>
      <c r="E128">
        <f ca="1">VLOOKUP(Table13[[#This Row],[statusRand]],Table59[#All],1)</f>
        <v>1</v>
      </c>
      <c r="F128" t="str">
        <f ca="1">VLOOKUP(Table13[[#This Row],[inspRand]],Table59[#All],3)</f>
        <v>Missing equipment</v>
      </c>
      <c r="G128">
        <f t="shared" ca="1" si="4"/>
        <v>27</v>
      </c>
      <c r="H128">
        <f t="shared" ca="1" si="5"/>
        <v>9</v>
      </c>
      <c r="I128">
        <f t="shared" ca="1" si="6"/>
        <v>1</v>
      </c>
    </row>
    <row r="129" spans="1:9" ht="13.2" customHeight="1" x14ac:dyDescent="0.3">
      <c r="A129" s="2">
        <v>44991</v>
      </c>
      <c r="B129" s="3">
        <f ca="1">VLOOKUP(Table13[[#This Row],[PowRandNum]],Table37[#All],2)</f>
        <v>176</v>
      </c>
      <c r="C129" s="3" t="str">
        <f ca="1">VLOOKUP(Table13[[#This Row],[PowRandNum]],Table37[#All],3)</f>
        <v>Arnprior</v>
      </c>
      <c r="D129" t="str">
        <f ca="1">VLOOKUP(Table13[[#This Row],[inspRand]],Table48[#All],2)</f>
        <v>Sam</v>
      </c>
      <c r="E129">
        <f ca="1">VLOOKUP(Table13[[#This Row],[statusRand]],Table59[#All],1)</f>
        <v>1</v>
      </c>
      <c r="F129" t="str">
        <f ca="1">VLOOKUP(Table13[[#This Row],[inspRand]],Table59[#All],3)</f>
        <v>Missing equipment</v>
      </c>
      <c r="G129">
        <f t="shared" ca="1" si="4"/>
        <v>33</v>
      </c>
      <c r="H129">
        <f t="shared" ca="1" si="5"/>
        <v>4</v>
      </c>
      <c r="I129">
        <f t="shared" ca="1" si="6"/>
        <v>1</v>
      </c>
    </row>
    <row r="130" spans="1:9" ht="13.2" customHeight="1" x14ac:dyDescent="0.3">
      <c r="A130" s="2">
        <v>44992</v>
      </c>
      <c r="B130" s="3">
        <f ca="1">VLOOKUP(Table13[[#This Row],[PowRandNum]],Table37[#All],2)</f>
        <v>203</v>
      </c>
      <c r="C130" s="3" t="str">
        <f ca="1">VLOOKUP(Table13[[#This Row],[PowRandNum]],Table37[#All],3)</f>
        <v>Little_Long</v>
      </c>
      <c r="D130" t="str">
        <f ca="1">VLOOKUP(Table13[[#This Row],[inspRand]],Table48[#All],2)</f>
        <v>Danielle</v>
      </c>
      <c r="E130">
        <f ca="1">VLOOKUP(Table13[[#This Row],[statusRand]],Table59[#All],1)</f>
        <v>0</v>
      </c>
      <c r="F130" t="str">
        <f ca="1">VLOOKUP(Table13[[#This Row],[inspRand]],Table59[#All],3)</f>
        <v>Missing equipment</v>
      </c>
      <c r="G130">
        <f t="shared" ref="G130:G193" ca="1" si="7">RANDBETWEEN(1,69)</f>
        <v>60</v>
      </c>
      <c r="H130">
        <f t="shared" ref="H130:H193" ca="1" si="8">RANDBETWEEN(1,10)</f>
        <v>10</v>
      </c>
      <c r="I130">
        <f t="shared" ca="1" si="6"/>
        <v>0</v>
      </c>
    </row>
    <row r="131" spans="1:9" ht="13.2" customHeight="1" x14ac:dyDescent="0.3">
      <c r="A131" s="2">
        <v>44993</v>
      </c>
      <c r="B131" s="3">
        <f ca="1">VLOOKUP(Table13[[#This Row],[PowRandNum]],Table37[#All],2)</f>
        <v>176</v>
      </c>
      <c r="C131" s="3" t="str">
        <f ca="1">VLOOKUP(Table13[[#This Row],[PowRandNum]],Table37[#All],3)</f>
        <v>Arnprior</v>
      </c>
      <c r="D131" t="str">
        <f ca="1">VLOOKUP(Table13[[#This Row],[inspRand]],Table48[#All],2)</f>
        <v>Mike</v>
      </c>
      <c r="E131">
        <f ca="1">VLOOKUP(Table13[[#This Row],[statusRand]],Table59[#All],1)</f>
        <v>2</v>
      </c>
      <c r="F131" t="str">
        <f ca="1">VLOOKUP(Table13[[#This Row],[inspRand]],Table59[#All],3)</f>
        <v>Looks good</v>
      </c>
      <c r="G131">
        <f t="shared" ca="1" si="7"/>
        <v>33</v>
      </c>
      <c r="H131">
        <f t="shared" ca="1" si="8"/>
        <v>1</v>
      </c>
      <c r="I131">
        <f t="shared" ca="1" si="6"/>
        <v>2</v>
      </c>
    </row>
    <row r="132" spans="1:9" ht="13.2" customHeight="1" x14ac:dyDescent="0.3">
      <c r="A132" s="2">
        <v>44994</v>
      </c>
      <c r="B132" s="3">
        <f ca="1">VLOOKUP(Table13[[#This Row],[PowRandNum]],Table37[#All],2)</f>
        <v>152</v>
      </c>
      <c r="C132" s="3" t="str">
        <f ca="1">VLOOKUP(Table13[[#This Row],[PowRandNum]],Table37[#All],3)</f>
        <v>Sidney</v>
      </c>
      <c r="D132" t="str">
        <f ca="1">VLOOKUP(Table13[[#This Row],[inspRand]],Table48[#All],2)</f>
        <v>Danielle</v>
      </c>
      <c r="E132">
        <f ca="1">VLOOKUP(Table13[[#This Row],[statusRand]],Table59[#All],1)</f>
        <v>0</v>
      </c>
      <c r="F132" t="str">
        <f ca="1">VLOOKUP(Table13[[#This Row],[inspRand]],Table59[#All],3)</f>
        <v>Missing equipment</v>
      </c>
      <c r="G132">
        <f t="shared" ca="1" si="7"/>
        <v>9</v>
      </c>
      <c r="H132">
        <f t="shared" ca="1" si="8"/>
        <v>10</v>
      </c>
      <c r="I132">
        <f t="shared" ca="1" si="6"/>
        <v>0</v>
      </c>
    </row>
    <row r="133" spans="1:9" ht="13.2" customHeight="1" x14ac:dyDescent="0.3">
      <c r="A133" s="2">
        <v>44995</v>
      </c>
      <c r="B133" s="3">
        <f ca="1">VLOOKUP(Table13[[#This Row],[PowRandNum]],Table37[#All],2)</f>
        <v>212</v>
      </c>
      <c r="C133" s="3" t="str">
        <f ca="1">VLOOKUP(Table13[[#This Row],[PowRandNum]],Table37[#All],3)</f>
        <v>Lac_Seul</v>
      </c>
      <c r="D133" t="str">
        <f ca="1">VLOOKUP(Table13[[#This Row],[inspRand]],Table48[#All],2)</f>
        <v xml:space="preserve">Morty </v>
      </c>
      <c r="E133">
        <f ca="1">VLOOKUP(Table13[[#This Row],[statusRand]],Table59[#All],1)</f>
        <v>0</v>
      </c>
      <c r="F133" t="str">
        <f ca="1">VLOOKUP(Table13[[#This Row],[inspRand]],Table59[#All],3)</f>
        <v>Missing equipment</v>
      </c>
      <c r="G133">
        <f t="shared" ca="1" si="7"/>
        <v>69</v>
      </c>
      <c r="H133">
        <f t="shared" ca="1" si="8"/>
        <v>7</v>
      </c>
      <c r="I133">
        <f t="shared" ca="1" si="6"/>
        <v>0</v>
      </c>
    </row>
    <row r="134" spans="1:9" ht="13.2" customHeight="1" x14ac:dyDescent="0.3">
      <c r="A134" s="2">
        <v>44996</v>
      </c>
      <c r="B134" s="3">
        <f ca="1">VLOOKUP(Table13[[#This Row],[PowRandNum]],Table37[#All],2)</f>
        <v>183</v>
      </c>
      <c r="C134" s="3" t="str">
        <f ca="1">VLOOKUP(Table13[[#This Row],[PowRandNum]],Table37[#All],3)</f>
        <v>McVittie</v>
      </c>
      <c r="D134" t="str">
        <f ca="1">VLOOKUP(Table13[[#This Row],[inspRand]],Table48[#All],2)</f>
        <v>Rick</v>
      </c>
      <c r="E134">
        <f ca="1">VLOOKUP(Table13[[#This Row],[statusRand]],Table59[#All],1)</f>
        <v>0</v>
      </c>
      <c r="F134" t="str">
        <f ca="1">VLOOKUP(Table13[[#This Row],[inspRand]],Table59[#All],3)</f>
        <v>Missing equipment</v>
      </c>
      <c r="G134">
        <f t="shared" ca="1" si="7"/>
        <v>40</v>
      </c>
      <c r="H134">
        <f t="shared" ca="1" si="8"/>
        <v>8</v>
      </c>
      <c r="I134">
        <f t="shared" ca="1" si="6"/>
        <v>0</v>
      </c>
    </row>
    <row r="135" spans="1:9" ht="13.2" customHeight="1" x14ac:dyDescent="0.3">
      <c r="A135" s="2">
        <v>44997</v>
      </c>
      <c r="B135" s="3">
        <f ca="1">VLOOKUP(Table13[[#This Row],[PowRandNum]],Table37[#All],2)</f>
        <v>166</v>
      </c>
      <c r="C135" s="3" t="str">
        <f ca="1">VLOOKUP(Table13[[#This Row],[PowRandNum]],Table37[#All],3)</f>
        <v>Trethewey_Falls</v>
      </c>
      <c r="D135" t="str">
        <f ca="1">VLOOKUP(Table13[[#This Row],[inspRand]],Table48[#All],2)</f>
        <v>Rick</v>
      </c>
      <c r="E135">
        <f ca="1">VLOOKUP(Table13[[#This Row],[statusRand]],Table59[#All],1)</f>
        <v>2</v>
      </c>
      <c r="F135" t="str">
        <f ca="1">VLOOKUP(Table13[[#This Row],[inspRand]],Table59[#All],3)</f>
        <v>Missing equipment</v>
      </c>
      <c r="G135">
        <f t="shared" ca="1" si="7"/>
        <v>23</v>
      </c>
      <c r="H135">
        <f t="shared" ca="1" si="8"/>
        <v>8</v>
      </c>
      <c r="I135">
        <f t="shared" ca="1" si="6"/>
        <v>2</v>
      </c>
    </row>
    <row r="136" spans="1:9" ht="13.2" customHeight="1" x14ac:dyDescent="0.3">
      <c r="A136" s="2">
        <v>44998</v>
      </c>
      <c r="B136" s="3">
        <f ca="1">VLOOKUP(Table13[[#This Row],[PowRandNum]],Table37[#All],2)</f>
        <v>145</v>
      </c>
      <c r="C136" s="3" t="str">
        <f ca="1">VLOOKUP(Table13[[#This Row],[PowRandNum]],Table37[#All],3)</f>
        <v>Pickering</v>
      </c>
      <c r="D136" t="str">
        <f ca="1">VLOOKUP(Table13[[#This Row],[inspRand]],Table48[#All],2)</f>
        <v>Danielle</v>
      </c>
      <c r="E136">
        <f ca="1">VLOOKUP(Table13[[#This Row],[statusRand]],Table59[#All],1)</f>
        <v>1</v>
      </c>
      <c r="F136" t="str">
        <f ca="1">VLOOKUP(Table13[[#This Row],[inspRand]],Table59[#All],3)</f>
        <v>Missing equipment</v>
      </c>
      <c r="G136">
        <f t="shared" ca="1" si="7"/>
        <v>2</v>
      </c>
      <c r="H136">
        <f t="shared" ca="1" si="8"/>
        <v>10</v>
      </c>
      <c r="I136">
        <f t="shared" ca="1" si="6"/>
        <v>1</v>
      </c>
    </row>
    <row r="137" spans="1:9" ht="13.2" customHeight="1" x14ac:dyDescent="0.3">
      <c r="A137" s="2">
        <v>44999</v>
      </c>
      <c r="B137" s="3">
        <f ca="1">VLOOKUP(Table13[[#This Row],[PowRandNum]],Table37[#All],2)</f>
        <v>196</v>
      </c>
      <c r="C137" s="3" t="str">
        <f ca="1">VLOOKUP(Table13[[#This Row],[PowRandNum]],Table37[#All],3)</f>
        <v>Aguasabon</v>
      </c>
      <c r="D137" t="str">
        <f ca="1">VLOOKUP(Table13[[#This Row],[inspRand]],Table48[#All],2)</f>
        <v>Danielle</v>
      </c>
      <c r="E137">
        <f ca="1">VLOOKUP(Table13[[#This Row],[statusRand]],Table59[#All],1)</f>
        <v>0</v>
      </c>
      <c r="F137" t="str">
        <f ca="1">VLOOKUP(Table13[[#This Row],[inspRand]],Table59[#All],3)</f>
        <v>Missing equipment</v>
      </c>
      <c r="G137">
        <f t="shared" ca="1" si="7"/>
        <v>53</v>
      </c>
      <c r="H137">
        <f t="shared" ca="1" si="8"/>
        <v>10</v>
      </c>
      <c r="I137">
        <f t="shared" ca="1" si="6"/>
        <v>0</v>
      </c>
    </row>
    <row r="138" spans="1:9" ht="13.2" customHeight="1" x14ac:dyDescent="0.3">
      <c r="A138" s="2">
        <v>45000</v>
      </c>
      <c r="B138" s="3">
        <f ca="1">VLOOKUP(Table13[[#This Row],[PowRandNum]],Table37[#All],2)</f>
        <v>177</v>
      </c>
      <c r="C138" s="3" t="str">
        <f ca="1">VLOOKUP(Table13[[#This Row],[PowRandNum]],Table37[#All],3)</f>
        <v>Chats_Falls</v>
      </c>
      <c r="D138" t="str">
        <f ca="1">VLOOKUP(Table13[[#This Row],[inspRand]],Table48[#All],2)</f>
        <v>Danielle</v>
      </c>
      <c r="E138">
        <f ca="1">VLOOKUP(Table13[[#This Row],[statusRand]],Table59[#All],1)</f>
        <v>0</v>
      </c>
      <c r="F138" t="str">
        <f ca="1">VLOOKUP(Table13[[#This Row],[inspRand]],Table59[#All],3)</f>
        <v>Missing equipment</v>
      </c>
      <c r="G138">
        <f t="shared" ca="1" si="7"/>
        <v>34</v>
      </c>
      <c r="H138">
        <f t="shared" ca="1" si="8"/>
        <v>10</v>
      </c>
      <c r="I138">
        <f t="shared" ca="1" si="6"/>
        <v>0</v>
      </c>
    </row>
    <row r="139" spans="1:9" ht="13.2" customHeight="1" x14ac:dyDescent="0.3">
      <c r="A139" s="2">
        <v>45001</v>
      </c>
      <c r="B139" s="3">
        <f ca="1">VLOOKUP(Table13[[#This Row],[PowRandNum]],Table37[#All],2)</f>
        <v>159</v>
      </c>
      <c r="C139" s="3" t="str">
        <f ca="1">VLOOKUP(Table13[[#This Row],[PowRandNum]],Table37[#All],3)</f>
        <v>Auburn</v>
      </c>
      <c r="D139" t="str">
        <f ca="1">VLOOKUP(Table13[[#This Row],[inspRand]],Table48[#All],2)</f>
        <v>Danielle</v>
      </c>
      <c r="E139">
        <f ca="1">VLOOKUP(Table13[[#This Row],[statusRand]],Table59[#All],1)</f>
        <v>1</v>
      </c>
      <c r="F139" t="str">
        <f ca="1">VLOOKUP(Table13[[#This Row],[inspRand]],Table59[#All],3)</f>
        <v>Missing equipment</v>
      </c>
      <c r="G139">
        <f t="shared" ca="1" si="7"/>
        <v>16</v>
      </c>
      <c r="H139">
        <f t="shared" ca="1" si="8"/>
        <v>10</v>
      </c>
      <c r="I139">
        <f t="shared" ca="1" si="6"/>
        <v>1</v>
      </c>
    </row>
    <row r="140" spans="1:9" ht="13.2" customHeight="1" x14ac:dyDescent="0.3">
      <c r="A140" s="2">
        <v>45002</v>
      </c>
      <c r="B140" s="3">
        <f ca="1">VLOOKUP(Table13[[#This Row],[PowRandNum]],Table37[#All],2)</f>
        <v>177</v>
      </c>
      <c r="C140" s="3" t="str">
        <f ca="1">VLOOKUP(Table13[[#This Row],[PowRandNum]],Table37[#All],3)</f>
        <v>Chats_Falls</v>
      </c>
      <c r="D140" t="str">
        <f ca="1">VLOOKUP(Table13[[#This Row],[inspRand]],Table48[#All],2)</f>
        <v>Danielle</v>
      </c>
      <c r="E140">
        <f ca="1">VLOOKUP(Table13[[#This Row],[statusRand]],Table59[#All],1)</f>
        <v>0</v>
      </c>
      <c r="F140" t="str">
        <f ca="1">VLOOKUP(Table13[[#This Row],[inspRand]],Table59[#All],3)</f>
        <v>Missing equipment</v>
      </c>
      <c r="G140">
        <f t="shared" ca="1" si="7"/>
        <v>34</v>
      </c>
      <c r="H140">
        <f t="shared" ca="1" si="8"/>
        <v>10</v>
      </c>
      <c r="I140">
        <f t="shared" ca="1" si="6"/>
        <v>0</v>
      </c>
    </row>
    <row r="141" spans="1:9" ht="13.2" customHeight="1" x14ac:dyDescent="0.3">
      <c r="A141" s="2">
        <v>45003</v>
      </c>
      <c r="B141" s="3">
        <f ca="1">VLOOKUP(Table13[[#This Row],[PowRandNum]],Table37[#All],2)</f>
        <v>146</v>
      </c>
      <c r="C141" s="3" t="str">
        <f ca="1">VLOOKUP(Table13[[#This Row],[PowRandNum]],Table37[#All],3)</f>
        <v>Bruce_Power</v>
      </c>
      <c r="D141" t="str">
        <f ca="1">VLOOKUP(Table13[[#This Row],[inspRand]],Table48[#All],2)</f>
        <v xml:space="preserve">Morty </v>
      </c>
      <c r="E141">
        <f ca="1">VLOOKUP(Table13[[#This Row],[statusRand]],Table59[#All],1)</f>
        <v>1</v>
      </c>
      <c r="F141" t="str">
        <f ca="1">VLOOKUP(Table13[[#This Row],[inspRand]],Table59[#All],3)</f>
        <v>Missing equipment</v>
      </c>
      <c r="G141">
        <f t="shared" ca="1" si="7"/>
        <v>3</v>
      </c>
      <c r="H141">
        <f t="shared" ca="1" si="8"/>
        <v>7</v>
      </c>
      <c r="I141">
        <f t="shared" ca="1" si="6"/>
        <v>1</v>
      </c>
    </row>
    <row r="142" spans="1:9" ht="13.2" customHeight="1" x14ac:dyDescent="0.3">
      <c r="A142" s="2">
        <v>45004</v>
      </c>
      <c r="B142" s="3">
        <f ca="1">VLOOKUP(Table13[[#This Row],[PowRandNum]],Table37[#All],2)</f>
        <v>174</v>
      </c>
      <c r="C142" s="3" t="str">
        <f ca="1">VLOOKUP(Table13[[#This Row],[PowRandNum]],Table37[#All],3)</f>
        <v>Calabogie</v>
      </c>
      <c r="D142" t="str">
        <f ca="1">VLOOKUP(Table13[[#This Row],[inspRand]],Table48[#All],2)</f>
        <v>Dave</v>
      </c>
      <c r="E142">
        <f ca="1">VLOOKUP(Table13[[#This Row],[statusRand]],Table59[#All],1)</f>
        <v>1</v>
      </c>
      <c r="F142" t="str">
        <f ca="1">VLOOKUP(Table13[[#This Row],[inspRand]],Table59[#All],3)</f>
        <v>Missing equipment</v>
      </c>
      <c r="G142">
        <f t="shared" ca="1" si="7"/>
        <v>31</v>
      </c>
      <c r="H142">
        <f t="shared" ca="1" si="8"/>
        <v>2</v>
      </c>
      <c r="I142">
        <f t="shared" ca="1" si="6"/>
        <v>1</v>
      </c>
    </row>
    <row r="143" spans="1:9" ht="13.2" customHeight="1" x14ac:dyDescent="0.3">
      <c r="A143" s="2">
        <v>45005</v>
      </c>
      <c r="B143" s="3">
        <f ca="1">VLOOKUP(Table13[[#This Row],[PowRandNum]],Table37[#All],2)</f>
        <v>186</v>
      </c>
      <c r="C143" s="3" t="str">
        <f ca="1">VLOOKUP(Table13[[#This Row],[PowRandNum]],Table37[#All],3)</f>
        <v>Coniston</v>
      </c>
      <c r="D143" t="str">
        <f ca="1">VLOOKUP(Table13[[#This Row],[inspRand]],Table48[#All],2)</f>
        <v>Summer</v>
      </c>
      <c r="E143">
        <f ca="1">VLOOKUP(Table13[[#This Row],[statusRand]],Table59[#All],1)</f>
        <v>0</v>
      </c>
      <c r="F143" t="str">
        <f ca="1">VLOOKUP(Table13[[#This Row],[inspRand]],Table59[#All],3)</f>
        <v>Missing equipment</v>
      </c>
      <c r="G143">
        <f t="shared" ca="1" si="7"/>
        <v>43</v>
      </c>
      <c r="H143">
        <f t="shared" ca="1" si="8"/>
        <v>3</v>
      </c>
      <c r="I143">
        <f t="shared" ca="1" si="6"/>
        <v>0</v>
      </c>
    </row>
    <row r="144" spans="1:9" ht="13.2" customHeight="1" x14ac:dyDescent="0.3">
      <c r="A144" s="2">
        <v>45006</v>
      </c>
      <c r="B144" s="3">
        <f ca="1">VLOOKUP(Table13[[#This Row],[PowRandNum]],Table37[#All],2)</f>
        <v>176</v>
      </c>
      <c r="C144" s="3" t="str">
        <f ca="1">VLOOKUP(Table13[[#This Row],[PowRandNum]],Table37[#All],3)</f>
        <v>Arnprior</v>
      </c>
      <c r="D144" t="str">
        <f ca="1">VLOOKUP(Table13[[#This Row],[inspRand]],Table48[#All],2)</f>
        <v>Dave</v>
      </c>
      <c r="E144">
        <f ca="1">VLOOKUP(Table13[[#This Row],[statusRand]],Table59[#All],1)</f>
        <v>0</v>
      </c>
      <c r="F144" t="str">
        <f ca="1">VLOOKUP(Table13[[#This Row],[inspRand]],Table59[#All],3)</f>
        <v>Missing equipment</v>
      </c>
      <c r="G144">
        <f t="shared" ca="1" si="7"/>
        <v>33</v>
      </c>
      <c r="H144">
        <f t="shared" ca="1" si="8"/>
        <v>2</v>
      </c>
      <c r="I144">
        <f t="shared" ca="1" si="6"/>
        <v>0</v>
      </c>
    </row>
    <row r="145" spans="1:9" ht="13.2" customHeight="1" x14ac:dyDescent="0.3">
      <c r="A145" s="2">
        <v>45007</v>
      </c>
      <c r="B145" s="3">
        <f ca="1">VLOOKUP(Table13[[#This Row],[PowRandNum]],Table37[#All],2)</f>
        <v>183</v>
      </c>
      <c r="C145" s="3" t="str">
        <f ca="1">VLOOKUP(Table13[[#This Row],[PowRandNum]],Table37[#All],3)</f>
        <v>McVittie</v>
      </c>
      <c r="D145" t="str">
        <f ca="1">VLOOKUP(Table13[[#This Row],[inspRand]],Table48[#All],2)</f>
        <v>Sam</v>
      </c>
      <c r="E145">
        <f ca="1">VLOOKUP(Table13[[#This Row],[statusRand]],Table59[#All],1)</f>
        <v>1</v>
      </c>
      <c r="F145" t="str">
        <f ca="1">VLOOKUP(Table13[[#This Row],[inspRand]],Table59[#All],3)</f>
        <v>Missing equipment</v>
      </c>
      <c r="G145">
        <f t="shared" ca="1" si="7"/>
        <v>40</v>
      </c>
      <c r="H145">
        <f t="shared" ca="1" si="8"/>
        <v>4</v>
      </c>
      <c r="I145">
        <f t="shared" ca="1" si="6"/>
        <v>1</v>
      </c>
    </row>
    <row r="146" spans="1:9" ht="13.2" customHeight="1" x14ac:dyDescent="0.3">
      <c r="A146" s="2">
        <v>45008</v>
      </c>
      <c r="B146" s="3">
        <f ca="1">VLOOKUP(Table13[[#This Row],[PowRandNum]],Table37[#All],2)</f>
        <v>204</v>
      </c>
      <c r="C146" s="3" t="str">
        <f ca="1">VLOOKUP(Table13[[#This Row],[PowRandNum]],Table37[#All],3)</f>
        <v>Smoky_Falls_2</v>
      </c>
      <c r="D146" t="str">
        <f ca="1">VLOOKUP(Table13[[#This Row],[inspRand]],Table48[#All],2)</f>
        <v xml:space="preserve">Jerry </v>
      </c>
      <c r="E146">
        <f ca="1">VLOOKUP(Table13[[#This Row],[statusRand]],Table59[#All],1)</f>
        <v>0</v>
      </c>
      <c r="F146" t="str">
        <f ca="1">VLOOKUP(Table13[[#This Row],[inspRand]],Table59[#All],3)</f>
        <v>Missing equipment</v>
      </c>
      <c r="G146">
        <f t="shared" ca="1" si="7"/>
        <v>61</v>
      </c>
      <c r="H146">
        <f t="shared" ca="1" si="8"/>
        <v>6</v>
      </c>
      <c r="I146">
        <f t="shared" ca="1" si="6"/>
        <v>0</v>
      </c>
    </row>
    <row r="147" spans="1:9" ht="13.2" customHeight="1" x14ac:dyDescent="0.3">
      <c r="A147" s="2">
        <v>45009</v>
      </c>
      <c r="B147" s="3">
        <f ca="1">VLOOKUP(Table13[[#This Row],[PowRandNum]],Table37[#All],2)</f>
        <v>202</v>
      </c>
      <c r="C147" s="3" t="str">
        <f ca="1">VLOOKUP(Table13[[#This Row],[PowRandNum]],Table37[#All],3)</f>
        <v>Peter_Sutherland_Sr.</v>
      </c>
      <c r="D147" t="str">
        <f ca="1">VLOOKUP(Table13[[#This Row],[inspRand]],Table48[#All],2)</f>
        <v>Rick</v>
      </c>
      <c r="E147">
        <f ca="1">VLOOKUP(Table13[[#This Row],[statusRand]],Table59[#All],1)</f>
        <v>2</v>
      </c>
      <c r="F147" t="str">
        <f ca="1">VLOOKUP(Table13[[#This Row],[inspRand]],Table59[#All],3)</f>
        <v>Missing equipment</v>
      </c>
      <c r="G147">
        <f t="shared" ca="1" si="7"/>
        <v>59</v>
      </c>
      <c r="H147">
        <f t="shared" ca="1" si="8"/>
        <v>8</v>
      </c>
      <c r="I147">
        <f t="shared" ca="1" si="6"/>
        <v>2</v>
      </c>
    </row>
    <row r="148" spans="1:9" ht="13.2" customHeight="1" x14ac:dyDescent="0.3">
      <c r="A148" s="2">
        <v>45010</v>
      </c>
      <c r="B148" s="3">
        <f ca="1">VLOOKUP(Table13[[#This Row],[PowRandNum]],Table37[#All],2)</f>
        <v>158</v>
      </c>
      <c r="C148" s="3" t="str">
        <f ca="1">VLOOKUP(Table13[[#This Row],[PowRandNum]],Table37[#All],3)</f>
        <v>Seymour</v>
      </c>
      <c r="D148" t="str">
        <f ca="1">VLOOKUP(Table13[[#This Row],[inspRand]],Table48[#All],2)</f>
        <v>Danielle</v>
      </c>
      <c r="E148">
        <f ca="1">VLOOKUP(Table13[[#This Row],[statusRand]],Table59[#All],1)</f>
        <v>1</v>
      </c>
      <c r="F148" t="str">
        <f ca="1">VLOOKUP(Table13[[#This Row],[inspRand]],Table59[#All],3)</f>
        <v>Missing equipment</v>
      </c>
      <c r="G148">
        <f t="shared" ca="1" si="7"/>
        <v>15</v>
      </c>
      <c r="H148">
        <f t="shared" ca="1" si="8"/>
        <v>10</v>
      </c>
      <c r="I148">
        <f t="shared" ca="1" si="6"/>
        <v>1</v>
      </c>
    </row>
    <row r="149" spans="1:9" ht="13.2" customHeight="1" x14ac:dyDescent="0.3">
      <c r="A149" s="2">
        <v>45011</v>
      </c>
      <c r="B149" s="3">
        <f ca="1">VLOOKUP(Table13[[#This Row],[PowRandNum]],Table37[#All],2)</f>
        <v>151</v>
      </c>
      <c r="C149" s="3" t="str">
        <f ca="1">VLOOKUP(Table13[[#This Row],[PowRandNum]],Table37[#All],3)</f>
        <v>SAB_I</v>
      </c>
      <c r="D149" t="str">
        <f ca="1">VLOOKUP(Table13[[#This Row],[inspRand]],Table48[#All],2)</f>
        <v>Beth</v>
      </c>
      <c r="E149">
        <f ca="1">VLOOKUP(Table13[[#This Row],[statusRand]],Table59[#All],1)</f>
        <v>1</v>
      </c>
      <c r="F149" t="str">
        <f ca="1">VLOOKUP(Table13[[#This Row],[inspRand]],Table59[#All],3)</f>
        <v>Missing equipment</v>
      </c>
      <c r="G149">
        <f t="shared" ca="1" si="7"/>
        <v>8</v>
      </c>
      <c r="H149">
        <f t="shared" ca="1" si="8"/>
        <v>9</v>
      </c>
      <c r="I149">
        <f t="shared" ca="1" si="6"/>
        <v>1</v>
      </c>
    </row>
    <row r="150" spans="1:9" ht="13.2" customHeight="1" x14ac:dyDescent="0.3">
      <c r="A150" s="2">
        <v>45012</v>
      </c>
      <c r="B150" s="3">
        <f ca="1">VLOOKUP(Table13[[#This Row],[PowRandNum]],Table37[#All],2)</f>
        <v>174</v>
      </c>
      <c r="C150" s="3" t="str">
        <f ca="1">VLOOKUP(Table13[[#This Row],[PowRandNum]],Table37[#All],3)</f>
        <v>Calabogie</v>
      </c>
      <c r="D150" t="str">
        <f ca="1">VLOOKUP(Table13[[#This Row],[inspRand]],Table48[#All],2)</f>
        <v>Steve</v>
      </c>
      <c r="E150">
        <f ca="1">VLOOKUP(Table13[[#This Row],[statusRand]],Table59[#All],1)</f>
        <v>1</v>
      </c>
      <c r="F150" t="str">
        <f ca="1">VLOOKUP(Table13[[#This Row],[inspRand]],Table59[#All],3)</f>
        <v>Missing equipment</v>
      </c>
      <c r="G150">
        <f t="shared" ca="1" si="7"/>
        <v>31</v>
      </c>
      <c r="H150">
        <f t="shared" ca="1" si="8"/>
        <v>5</v>
      </c>
      <c r="I150">
        <f t="shared" ca="1" si="6"/>
        <v>1</v>
      </c>
    </row>
    <row r="151" spans="1:9" ht="13.2" customHeight="1" x14ac:dyDescent="0.3">
      <c r="A151" s="2">
        <v>45013</v>
      </c>
      <c r="B151" s="3">
        <f ca="1">VLOOKUP(Table13[[#This Row],[PowRandNum]],Table37[#All],2)</f>
        <v>150</v>
      </c>
      <c r="C151" s="3" t="str">
        <f ca="1">VLOOKUP(Table13[[#This Row],[PowRandNum]],Table37[#All],3)</f>
        <v>SAB_II</v>
      </c>
      <c r="D151" t="str">
        <f ca="1">VLOOKUP(Table13[[#This Row],[inspRand]],Table48[#All],2)</f>
        <v>Steve</v>
      </c>
      <c r="E151">
        <f ca="1">VLOOKUP(Table13[[#This Row],[statusRand]],Table59[#All],1)</f>
        <v>0</v>
      </c>
      <c r="F151" t="str">
        <f ca="1">VLOOKUP(Table13[[#This Row],[inspRand]],Table59[#All],3)</f>
        <v>Missing equipment</v>
      </c>
      <c r="G151">
        <f t="shared" ca="1" si="7"/>
        <v>7</v>
      </c>
      <c r="H151">
        <f t="shared" ca="1" si="8"/>
        <v>5</v>
      </c>
      <c r="I151">
        <f t="shared" ca="1" si="6"/>
        <v>0</v>
      </c>
    </row>
    <row r="152" spans="1:9" ht="13.2" customHeight="1" x14ac:dyDescent="0.3">
      <c r="A152" s="2">
        <v>45014</v>
      </c>
      <c r="B152" s="3">
        <f ca="1">VLOOKUP(Table13[[#This Row],[PowRandNum]],Table37[#All],2)</f>
        <v>176</v>
      </c>
      <c r="C152" s="3" t="str">
        <f ca="1">VLOOKUP(Table13[[#This Row],[PowRandNum]],Table37[#All],3)</f>
        <v>Arnprior</v>
      </c>
      <c r="D152" t="str">
        <f ca="1">VLOOKUP(Table13[[#This Row],[inspRand]],Table48[#All],2)</f>
        <v>Steve</v>
      </c>
      <c r="E152">
        <f ca="1">VLOOKUP(Table13[[#This Row],[statusRand]],Table59[#All],1)</f>
        <v>2</v>
      </c>
      <c r="F152" t="str">
        <f ca="1">VLOOKUP(Table13[[#This Row],[inspRand]],Table59[#All],3)</f>
        <v>Missing equipment</v>
      </c>
      <c r="G152">
        <f t="shared" ca="1" si="7"/>
        <v>33</v>
      </c>
      <c r="H152">
        <f t="shared" ca="1" si="8"/>
        <v>5</v>
      </c>
      <c r="I152">
        <f t="shared" ca="1" si="6"/>
        <v>2</v>
      </c>
    </row>
    <row r="153" spans="1:9" ht="13.2" customHeight="1" x14ac:dyDescent="0.3">
      <c r="A153" s="2">
        <v>45015</v>
      </c>
      <c r="B153" s="3">
        <f ca="1">VLOOKUP(Table13[[#This Row],[PowRandNum]],Table37[#All],2)</f>
        <v>202</v>
      </c>
      <c r="C153" s="3" t="str">
        <f ca="1">VLOOKUP(Table13[[#This Row],[PowRandNum]],Table37[#All],3)</f>
        <v>Peter_Sutherland_Sr.</v>
      </c>
      <c r="D153" t="str">
        <f ca="1">VLOOKUP(Table13[[#This Row],[inspRand]],Table48[#All],2)</f>
        <v>Rick</v>
      </c>
      <c r="E153">
        <f ca="1">VLOOKUP(Table13[[#This Row],[statusRand]],Table59[#All],1)</f>
        <v>1</v>
      </c>
      <c r="F153" t="str">
        <f ca="1">VLOOKUP(Table13[[#This Row],[inspRand]],Table59[#All],3)</f>
        <v>Missing equipment</v>
      </c>
      <c r="G153">
        <f t="shared" ca="1" si="7"/>
        <v>59</v>
      </c>
      <c r="H153">
        <f t="shared" ca="1" si="8"/>
        <v>8</v>
      </c>
      <c r="I153">
        <f t="shared" ca="1" si="6"/>
        <v>1</v>
      </c>
    </row>
    <row r="154" spans="1:9" ht="13.2" customHeight="1" x14ac:dyDescent="0.3">
      <c r="A154" s="2">
        <v>45016</v>
      </c>
      <c r="B154" s="3">
        <f ca="1">VLOOKUP(Table13[[#This Row],[PowRandNum]],Table37[#All],2)</f>
        <v>167</v>
      </c>
      <c r="C154" s="3" t="str">
        <f ca="1">VLOOKUP(Table13[[#This Row],[PowRandNum]],Table37[#All],3)</f>
        <v>Hanna_Chute</v>
      </c>
      <c r="D154" t="str">
        <f ca="1">VLOOKUP(Table13[[#This Row],[inspRand]],Table48[#All],2)</f>
        <v>Danielle</v>
      </c>
      <c r="E154">
        <f ca="1">VLOOKUP(Table13[[#This Row],[statusRand]],Table59[#All],1)</f>
        <v>2</v>
      </c>
      <c r="F154" t="str">
        <f ca="1">VLOOKUP(Table13[[#This Row],[inspRand]],Table59[#All],3)</f>
        <v>Missing equipment</v>
      </c>
      <c r="G154">
        <f t="shared" ca="1" si="7"/>
        <v>24</v>
      </c>
      <c r="H154">
        <f t="shared" ca="1" si="8"/>
        <v>10</v>
      </c>
      <c r="I154">
        <f t="shared" ca="1" si="6"/>
        <v>2</v>
      </c>
    </row>
    <row r="155" spans="1:9" ht="13.2" customHeight="1" x14ac:dyDescent="0.3">
      <c r="A155" s="2">
        <v>45017</v>
      </c>
      <c r="B155" s="3">
        <f ca="1">VLOOKUP(Table13[[#This Row],[PowRandNum]],Table37[#All],2)</f>
        <v>159</v>
      </c>
      <c r="C155" s="3" t="str">
        <f ca="1">VLOOKUP(Table13[[#This Row],[PowRandNum]],Table37[#All],3)</f>
        <v>Auburn</v>
      </c>
      <c r="D155" t="str">
        <f ca="1">VLOOKUP(Table13[[#This Row],[inspRand]],Table48[#All],2)</f>
        <v>Summer</v>
      </c>
      <c r="E155">
        <f ca="1">VLOOKUP(Table13[[#This Row],[statusRand]],Table59[#All],1)</f>
        <v>1</v>
      </c>
      <c r="F155" t="str">
        <f ca="1">VLOOKUP(Table13[[#This Row],[inspRand]],Table59[#All],3)</f>
        <v>Missing equipment</v>
      </c>
      <c r="G155">
        <f t="shared" ca="1" si="7"/>
        <v>16</v>
      </c>
      <c r="H155">
        <f t="shared" ca="1" si="8"/>
        <v>3</v>
      </c>
      <c r="I155">
        <f t="shared" ca="1" si="6"/>
        <v>1</v>
      </c>
    </row>
    <row r="156" spans="1:9" ht="13.2" customHeight="1" x14ac:dyDescent="0.3">
      <c r="A156" s="2">
        <v>45018</v>
      </c>
      <c r="B156" s="3">
        <f ca="1">VLOOKUP(Table13[[#This Row],[PowRandNum]],Table37[#All],2)</f>
        <v>194</v>
      </c>
      <c r="C156" s="3" t="str">
        <f ca="1">VLOOKUP(Table13[[#This Row],[PowRandNum]],Table37[#All],3)</f>
        <v>Sandy_Falls</v>
      </c>
      <c r="D156" t="str">
        <f ca="1">VLOOKUP(Table13[[#This Row],[inspRand]],Table48[#All],2)</f>
        <v xml:space="preserve">Morty </v>
      </c>
      <c r="E156">
        <f ca="1">VLOOKUP(Table13[[#This Row],[statusRand]],Table59[#All],1)</f>
        <v>2</v>
      </c>
      <c r="F156" t="str">
        <f ca="1">VLOOKUP(Table13[[#This Row],[inspRand]],Table59[#All],3)</f>
        <v>Missing equipment</v>
      </c>
      <c r="G156">
        <f t="shared" ca="1" si="7"/>
        <v>51</v>
      </c>
      <c r="H156">
        <f t="shared" ca="1" si="8"/>
        <v>7</v>
      </c>
      <c r="I156">
        <f t="shared" ca="1" si="6"/>
        <v>2</v>
      </c>
    </row>
    <row r="157" spans="1:9" ht="13.2" customHeight="1" x14ac:dyDescent="0.3">
      <c r="A157" s="2">
        <v>45019</v>
      </c>
      <c r="B157" s="3">
        <f ca="1">VLOOKUP(Table13[[#This Row],[PowRandNum]],Table37[#All],2)</f>
        <v>154</v>
      </c>
      <c r="C157" s="3" t="str">
        <f ca="1">VLOOKUP(Table13[[#This Row],[PowRandNum]],Table37[#All],3)</f>
        <v>Sills_Island</v>
      </c>
      <c r="D157" t="str">
        <f ca="1">VLOOKUP(Table13[[#This Row],[inspRand]],Table48[#All],2)</f>
        <v>Danielle</v>
      </c>
      <c r="E157">
        <f ca="1">VLOOKUP(Table13[[#This Row],[statusRand]],Table59[#All],1)</f>
        <v>2</v>
      </c>
      <c r="F157" t="str">
        <f ca="1">VLOOKUP(Table13[[#This Row],[inspRand]],Table59[#All],3)</f>
        <v>Missing equipment</v>
      </c>
      <c r="G157">
        <f t="shared" ca="1" si="7"/>
        <v>11</v>
      </c>
      <c r="H157">
        <f t="shared" ca="1" si="8"/>
        <v>10</v>
      </c>
      <c r="I157">
        <f t="shared" ca="1" si="6"/>
        <v>2</v>
      </c>
    </row>
    <row r="158" spans="1:9" ht="13.2" customHeight="1" x14ac:dyDescent="0.3">
      <c r="A158" s="2">
        <v>45020</v>
      </c>
      <c r="B158" s="3">
        <f ca="1">VLOOKUP(Table13[[#This Row],[PowRandNum]],Table37[#All],2)</f>
        <v>178</v>
      </c>
      <c r="C158" s="3" t="str">
        <f ca="1">VLOOKUP(Table13[[#This Row],[PowRandNum]],Table37[#All],3)</f>
        <v>Chenaux</v>
      </c>
      <c r="D158" t="str">
        <f ca="1">VLOOKUP(Table13[[#This Row],[inspRand]],Table48[#All],2)</f>
        <v>Steve</v>
      </c>
      <c r="E158">
        <f ca="1">VLOOKUP(Table13[[#This Row],[statusRand]],Table59[#All],1)</f>
        <v>1</v>
      </c>
      <c r="F158" t="str">
        <f ca="1">VLOOKUP(Table13[[#This Row],[inspRand]],Table59[#All],3)</f>
        <v>Missing equipment</v>
      </c>
      <c r="G158">
        <f t="shared" ca="1" si="7"/>
        <v>35</v>
      </c>
      <c r="H158">
        <f t="shared" ca="1" si="8"/>
        <v>5</v>
      </c>
      <c r="I158">
        <f t="shared" ca="1" si="6"/>
        <v>1</v>
      </c>
    </row>
    <row r="159" spans="1:9" ht="13.2" customHeight="1" x14ac:dyDescent="0.3">
      <c r="A159" s="2">
        <v>45021</v>
      </c>
      <c r="B159" s="3">
        <f ca="1">VLOOKUP(Table13[[#This Row],[PowRandNum]],Table37[#All],2)</f>
        <v>196</v>
      </c>
      <c r="C159" s="3" t="str">
        <f ca="1">VLOOKUP(Table13[[#This Row],[PowRandNum]],Table37[#All],3)</f>
        <v>Aguasabon</v>
      </c>
      <c r="D159" t="str">
        <f ca="1">VLOOKUP(Table13[[#This Row],[inspRand]],Table48[#All],2)</f>
        <v>Mike</v>
      </c>
      <c r="E159">
        <f ca="1">VLOOKUP(Table13[[#This Row],[statusRand]],Table59[#All],1)</f>
        <v>0</v>
      </c>
      <c r="F159" t="str">
        <f ca="1">VLOOKUP(Table13[[#This Row],[inspRand]],Table59[#All],3)</f>
        <v>Looks good</v>
      </c>
      <c r="G159">
        <f t="shared" ca="1" si="7"/>
        <v>53</v>
      </c>
      <c r="H159">
        <f t="shared" ca="1" si="8"/>
        <v>1</v>
      </c>
      <c r="I159">
        <f t="shared" ca="1" si="6"/>
        <v>0</v>
      </c>
    </row>
    <row r="160" spans="1:9" ht="13.2" customHeight="1" x14ac:dyDescent="0.3">
      <c r="A160" s="2">
        <v>45022</v>
      </c>
      <c r="B160" s="3">
        <f ca="1">VLOOKUP(Table13[[#This Row],[PowRandNum]],Table37[#All],2)</f>
        <v>198</v>
      </c>
      <c r="C160" s="3" t="str">
        <f ca="1">VLOOKUP(Table13[[#This Row],[PowRandNum]],Table37[#All],3)</f>
        <v>Alexander</v>
      </c>
      <c r="D160" t="str">
        <f ca="1">VLOOKUP(Table13[[#This Row],[inspRand]],Table48[#All],2)</f>
        <v xml:space="preserve">Jerry </v>
      </c>
      <c r="E160">
        <f ca="1">VLOOKUP(Table13[[#This Row],[statusRand]],Table59[#All],1)</f>
        <v>2</v>
      </c>
      <c r="F160" t="str">
        <f ca="1">VLOOKUP(Table13[[#This Row],[inspRand]],Table59[#All],3)</f>
        <v>Missing equipment</v>
      </c>
      <c r="G160">
        <f t="shared" ca="1" si="7"/>
        <v>55</v>
      </c>
      <c r="H160">
        <f t="shared" ca="1" si="8"/>
        <v>6</v>
      </c>
      <c r="I160">
        <f t="shared" ca="1" si="6"/>
        <v>2</v>
      </c>
    </row>
    <row r="161" spans="1:9" ht="13.2" customHeight="1" x14ac:dyDescent="0.3">
      <c r="A161" s="2">
        <v>45023</v>
      </c>
      <c r="B161" s="3">
        <f ca="1">VLOOKUP(Table13[[#This Row],[PowRandNum]],Table37[#All],2)</f>
        <v>210</v>
      </c>
      <c r="C161" s="3" t="str">
        <f ca="1">VLOOKUP(Table13[[#This Row],[PowRandNum]],Table37[#All],3)</f>
        <v>Manitou_Falls</v>
      </c>
      <c r="D161" t="str">
        <f ca="1">VLOOKUP(Table13[[#This Row],[inspRand]],Table48[#All],2)</f>
        <v>Beth</v>
      </c>
      <c r="E161">
        <f ca="1">VLOOKUP(Table13[[#This Row],[statusRand]],Table59[#All],1)</f>
        <v>1</v>
      </c>
      <c r="F161" t="str">
        <f ca="1">VLOOKUP(Table13[[#This Row],[inspRand]],Table59[#All],3)</f>
        <v>Missing equipment</v>
      </c>
      <c r="G161">
        <f t="shared" ca="1" si="7"/>
        <v>67</v>
      </c>
      <c r="H161">
        <f t="shared" ca="1" si="8"/>
        <v>9</v>
      </c>
      <c r="I161">
        <f t="shared" ca="1" si="6"/>
        <v>1</v>
      </c>
    </row>
    <row r="162" spans="1:9" ht="13.2" customHeight="1" x14ac:dyDescent="0.3">
      <c r="A162" s="2">
        <v>45024</v>
      </c>
      <c r="B162" s="3">
        <f ca="1">VLOOKUP(Table13[[#This Row],[PowRandNum]],Table37[#All],2)</f>
        <v>175</v>
      </c>
      <c r="C162" s="3" t="str">
        <f ca="1">VLOOKUP(Table13[[#This Row],[PowRandNum]],Table37[#All],3)</f>
        <v>Stewartville</v>
      </c>
      <c r="D162" t="str">
        <f ca="1">VLOOKUP(Table13[[#This Row],[inspRand]],Table48[#All],2)</f>
        <v>Summer</v>
      </c>
      <c r="E162">
        <f ca="1">VLOOKUP(Table13[[#This Row],[statusRand]],Table59[#All],1)</f>
        <v>0</v>
      </c>
      <c r="F162" t="str">
        <f ca="1">VLOOKUP(Table13[[#This Row],[inspRand]],Table59[#All],3)</f>
        <v>Missing equipment</v>
      </c>
      <c r="G162">
        <f t="shared" ca="1" si="7"/>
        <v>32</v>
      </c>
      <c r="H162">
        <f t="shared" ca="1" si="8"/>
        <v>3</v>
      </c>
      <c r="I162">
        <f t="shared" ref="I162:I225" ca="1" si="9">RANDBETWEEN(0,2)</f>
        <v>0</v>
      </c>
    </row>
    <row r="163" spans="1:9" ht="13.2" customHeight="1" x14ac:dyDescent="0.3">
      <c r="A163" s="2">
        <v>45025</v>
      </c>
      <c r="B163" s="3">
        <f ca="1">VLOOKUP(Table13[[#This Row],[PowRandNum]],Table37[#All],2)</f>
        <v>147</v>
      </c>
      <c r="C163" s="3" t="str">
        <f ca="1">VLOOKUP(Table13[[#This Row],[PowRandNum]],Table37[#All],3)</f>
        <v>DeCew</v>
      </c>
      <c r="D163" t="str">
        <f ca="1">VLOOKUP(Table13[[#This Row],[inspRand]],Table48[#All],2)</f>
        <v>Summer</v>
      </c>
      <c r="E163">
        <f ca="1">VLOOKUP(Table13[[#This Row],[statusRand]],Table59[#All],1)</f>
        <v>2</v>
      </c>
      <c r="F163" t="str">
        <f ca="1">VLOOKUP(Table13[[#This Row],[inspRand]],Table59[#All],3)</f>
        <v>Missing equipment</v>
      </c>
      <c r="G163">
        <f t="shared" ca="1" si="7"/>
        <v>4</v>
      </c>
      <c r="H163">
        <f t="shared" ca="1" si="8"/>
        <v>3</v>
      </c>
      <c r="I163">
        <f t="shared" ca="1" si="9"/>
        <v>2</v>
      </c>
    </row>
    <row r="164" spans="1:9" ht="13.2" customHeight="1" x14ac:dyDescent="0.3">
      <c r="A164" s="2">
        <v>45026</v>
      </c>
      <c r="B164" s="3">
        <f ca="1">VLOOKUP(Table13[[#This Row],[PowRandNum]],Table37[#All],2)</f>
        <v>162</v>
      </c>
      <c r="C164" s="3" t="str">
        <f ca="1">VLOOKUP(Table13[[#This Row],[PowRandNum]],Table37[#All],3)</f>
        <v>Lakefield</v>
      </c>
      <c r="D164" t="str">
        <f ca="1">VLOOKUP(Table13[[#This Row],[inspRand]],Table48[#All],2)</f>
        <v xml:space="preserve">Morty </v>
      </c>
      <c r="E164">
        <f ca="1">VLOOKUP(Table13[[#This Row],[statusRand]],Table59[#All],1)</f>
        <v>1</v>
      </c>
      <c r="F164" t="str">
        <f ca="1">VLOOKUP(Table13[[#This Row],[inspRand]],Table59[#All],3)</f>
        <v>Missing equipment</v>
      </c>
      <c r="G164">
        <f t="shared" ca="1" si="7"/>
        <v>19</v>
      </c>
      <c r="H164">
        <f t="shared" ca="1" si="8"/>
        <v>7</v>
      </c>
      <c r="I164">
        <f t="shared" ca="1" si="9"/>
        <v>1</v>
      </c>
    </row>
    <row r="165" spans="1:9" ht="13.2" customHeight="1" x14ac:dyDescent="0.3">
      <c r="A165" s="2">
        <v>45027</v>
      </c>
      <c r="B165" s="3">
        <f ca="1">VLOOKUP(Table13[[#This Row],[PowRandNum]],Table37[#All],2)</f>
        <v>168</v>
      </c>
      <c r="C165" s="3" t="str">
        <f ca="1">VLOOKUP(Table13[[#This Row],[PowRandNum]],Table37[#All],3)</f>
        <v>South_Falls</v>
      </c>
      <c r="D165" t="str">
        <f ca="1">VLOOKUP(Table13[[#This Row],[inspRand]],Table48[#All],2)</f>
        <v>Sam</v>
      </c>
      <c r="E165">
        <f ca="1">VLOOKUP(Table13[[#This Row],[statusRand]],Table59[#All],1)</f>
        <v>1</v>
      </c>
      <c r="F165" t="str">
        <f ca="1">VLOOKUP(Table13[[#This Row],[inspRand]],Table59[#All],3)</f>
        <v>Missing equipment</v>
      </c>
      <c r="G165">
        <f t="shared" ca="1" si="7"/>
        <v>25</v>
      </c>
      <c r="H165">
        <f t="shared" ca="1" si="8"/>
        <v>4</v>
      </c>
      <c r="I165">
        <f t="shared" ca="1" si="9"/>
        <v>1</v>
      </c>
    </row>
    <row r="166" spans="1:9" ht="13.2" customHeight="1" x14ac:dyDescent="0.3">
      <c r="A166" s="2">
        <v>45028</v>
      </c>
      <c r="B166" s="3">
        <f ca="1">VLOOKUP(Table13[[#This Row],[PowRandNum]],Table37[#All],2)</f>
        <v>162</v>
      </c>
      <c r="C166" s="3" t="str">
        <f ca="1">VLOOKUP(Table13[[#This Row],[PowRandNum]],Table37[#All],3)</f>
        <v>Lakefield</v>
      </c>
      <c r="D166" t="str">
        <f ca="1">VLOOKUP(Table13[[#This Row],[inspRand]],Table48[#All],2)</f>
        <v>Steve</v>
      </c>
      <c r="E166">
        <f ca="1">VLOOKUP(Table13[[#This Row],[statusRand]],Table59[#All],1)</f>
        <v>2</v>
      </c>
      <c r="F166" t="str">
        <f ca="1">VLOOKUP(Table13[[#This Row],[inspRand]],Table59[#All],3)</f>
        <v>Missing equipment</v>
      </c>
      <c r="G166">
        <f t="shared" ca="1" si="7"/>
        <v>19</v>
      </c>
      <c r="H166">
        <f t="shared" ca="1" si="8"/>
        <v>5</v>
      </c>
      <c r="I166">
        <f t="shared" ca="1" si="9"/>
        <v>2</v>
      </c>
    </row>
    <row r="167" spans="1:9" ht="13.2" customHeight="1" x14ac:dyDescent="0.3">
      <c r="A167" s="2">
        <v>45029</v>
      </c>
      <c r="B167" s="3">
        <f ca="1">VLOOKUP(Table13[[#This Row],[PowRandNum]],Table37[#All],2)</f>
        <v>150</v>
      </c>
      <c r="C167" s="3" t="str">
        <f ca="1">VLOOKUP(Table13[[#This Row],[PowRandNum]],Table37[#All],3)</f>
        <v>SAB_II</v>
      </c>
      <c r="D167" t="str">
        <f ca="1">VLOOKUP(Table13[[#This Row],[inspRand]],Table48[#All],2)</f>
        <v>Sam</v>
      </c>
      <c r="E167">
        <f ca="1">VLOOKUP(Table13[[#This Row],[statusRand]],Table59[#All],1)</f>
        <v>2</v>
      </c>
      <c r="F167" t="str">
        <f ca="1">VLOOKUP(Table13[[#This Row],[inspRand]],Table59[#All],3)</f>
        <v>Missing equipment</v>
      </c>
      <c r="G167">
        <f t="shared" ca="1" si="7"/>
        <v>7</v>
      </c>
      <c r="H167">
        <f t="shared" ca="1" si="8"/>
        <v>4</v>
      </c>
      <c r="I167">
        <f t="shared" ca="1" si="9"/>
        <v>2</v>
      </c>
    </row>
    <row r="168" spans="1:9" ht="13.2" customHeight="1" x14ac:dyDescent="0.3">
      <c r="A168" s="2">
        <v>45030</v>
      </c>
      <c r="B168" s="3">
        <f ca="1">VLOOKUP(Table13[[#This Row],[PowRandNum]],Table37[#All],2)</f>
        <v>210</v>
      </c>
      <c r="C168" s="3" t="str">
        <f ca="1">VLOOKUP(Table13[[#This Row],[PowRandNum]],Table37[#All],3)</f>
        <v>Manitou_Falls</v>
      </c>
      <c r="D168" t="str">
        <f ca="1">VLOOKUP(Table13[[#This Row],[inspRand]],Table48[#All],2)</f>
        <v>Steve</v>
      </c>
      <c r="E168">
        <f ca="1">VLOOKUP(Table13[[#This Row],[statusRand]],Table59[#All],1)</f>
        <v>0</v>
      </c>
      <c r="F168" t="str">
        <f ca="1">VLOOKUP(Table13[[#This Row],[inspRand]],Table59[#All],3)</f>
        <v>Missing equipment</v>
      </c>
      <c r="G168">
        <f t="shared" ca="1" si="7"/>
        <v>67</v>
      </c>
      <c r="H168">
        <f t="shared" ca="1" si="8"/>
        <v>5</v>
      </c>
      <c r="I168">
        <f t="shared" ca="1" si="9"/>
        <v>0</v>
      </c>
    </row>
    <row r="169" spans="1:9" ht="13.2" customHeight="1" x14ac:dyDescent="0.3">
      <c r="A169" s="2">
        <v>45031</v>
      </c>
      <c r="B169" s="3">
        <f ca="1">VLOOKUP(Table13[[#This Row],[PowRandNum]],Table37[#All],2)</f>
        <v>156</v>
      </c>
      <c r="C169" s="3" t="str">
        <f ca="1">VLOOKUP(Table13[[#This Row],[PowRandNum]],Table37[#All],3)</f>
        <v>Hagues_Reach</v>
      </c>
      <c r="D169" t="str">
        <f ca="1">VLOOKUP(Table13[[#This Row],[inspRand]],Table48[#All],2)</f>
        <v>Rick</v>
      </c>
      <c r="E169">
        <f ca="1">VLOOKUP(Table13[[#This Row],[statusRand]],Table59[#All],1)</f>
        <v>1</v>
      </c>
      <c r="F169" t="str">
        <f ca="1">VLOOKUP(Table13[[#This Row],[inspRand]],Table59[#All],3)</f>
        <v>Missing equipment</v>
      </c>
      <c r="G169">
        <f t="shared" ca="1" si="7"/>
        <v>13</v>
      </c>
      <c r="H169">
        <f t="shared" ca="1" si="8"/>
        <v>8</v>
      </c>
      <c r="I169">
        <f t="shared" ca="1" si="9"/>
        <v>1</v>
      </c>
    </row>
    <row r="170" spans="1:9" ht="13.2" customHeight="1" x14ac:dyDescent="0.3">
      <c r="A170" s="2">
        <v>45032</v>
      </c>
      <c r="B170" s="3">
        <f ca="1">VLOOKUP(Table13[[#This Row],[PowRandNum]],Table37[#All],2)</f>
        <v>163</v>
      </c>
      <c r="C170" s="3" t="str">
        <f ca="1">VLOOKUP(Table13[[#This Row],[PowRandNum]],Table37[#All],3)</f>
        <v>Big_Chute</v>
      </c>
      <c r="D170" t="str">
        <f ca="1">VLOOKUP(Table13[[#This Row],[inspRand]],Table48[#All],2)</f>
        <v>Beth</v>
      </c>
      <c r="E170">
        <f ca="1">VLOOKUP(Table13[[#This Row],[statusRand]],Table59[#All],1)</f>
        <v>2</v>
      </c>
      <c r="F170" t="str">
        <f ca="1">VLOOKUP(Table13[[#This Row],[inspRand]],Table59[#All],3)</f>
        <v>Missing equipment</v>
      </c>
      <c r="G170">
        <f t="shared" ca="1" si="7"/>
        <v>20</v>
      </c>
      <c r="H170">
        <f t="shared" ca="1" si="8"/>
        <v>9</v>
      </c>
      <c r="I170">
        <f t="shared" ca="1" si="9"/>
        <v>2</v>
      </c>
    </row>
    <row r="171" spans="1:9" ht="13.2" customHeight="1" x14ac:dyDescent="0.3">
      <c r="A171" s="2">
        <v>45033</v>
      </c>
      <c r="B171" s="3">
        <f ca="1">VLOOKUP(Table13[[#This Row],[PowRandNum]],Table37[#All],2)</f>
        <v>192</v>
      </c>
      <c r="C171" s="3" t="str">
        <f ca="1">VLOOKUP(Table13[[#This Row],[PowRandNum]],Table37[#All],3)</f>
        <v>Wawaitin</v>
      </c>
      <c r="D171" t="str">
        <f ca="1">VLOOKUP(Table13[[#This Row],[inspRand]],Table48[#All],2)</f>
        <v xml:space="preserve">Morty </v>
      </c>
      <c r="E171">
        <f ca="1">VLOOKUP(Table13[[#This Row],[statusRand]],Table59[#All],1)</f>
        <v>0</v>
      </c>
      <c r="F171" t="str">
        <f ca="1">VLOOKUP(Table13[[#This Row],[inspRand]],Table59[#All],3)</f>
        <v>Missing equipment</v>
      </c>
      <c r="G171">
        <f t="shared" ca="1" si="7"/>
        <v>49</v>
      </c>
      <c r="H171">
        <f t="shared" ca="1" si="8"/>
        <v>7</v>
      </c>
      <c r="I171">
        <f t="shared" ca="1" si="9"/>
        <v>0</v>
      </c>
    </row>
    <row r="172" spans="1:9" ht="13.2" customHeight="1" x14ac:dyDescent="0.3">
      <c r="A172" s="2">
        <v>45034</v>
      </c>
      <c r="B172" s="3">
        <f ca="1">VLOOKUP(Table13[[#This Row],[PowRandNum]],Table37[#All],2)</f>
        <v>154</v>
      </c>
      <c r="C172" s="3" t="str">
        <f ca="1">VLOOKUP(Table13[[#This Row],[PowRandNum]],Table37[#All],3)</f>
        <v>Sills_Island</v>
      </c>
      <c r="D172" t="str">
        <f ca="1">VLOOKUP(Table13[[#This Row],[inspRand]],Table48[#All],2)</f>
        <v>Summer</v>
      </c>
      <c r="E172">
        <f ca="1">VLOOKUP(Table13[[#This Row],[statusRand]],Table59[#All],1)</f>
        <v>2</v>
      </c>
      <c r="F172" t="str">
        <f ca="1">VLOOKUP(Table13[[#This Row],[inspRand]],Table59[#All],3)</f>
        <v>Missing equipment</v>
      </c>
      <c r="G172">
        <f t="shared" ca="1" si="7"/>
        <v>11</v>
      </c>
      <c r="H172">
        <f t="shared" ca="1" si="8"/>
        <v>3</v>
      </c>
      <c r="I172">
        <f t="shared" ca="1" si="9"/>
        <v>2</v>
      </c>
    </row>
    <row r="173" spans="1:9" ht="13.2" customHeight="1" x14ac:dyDescent="0.3">
      <c r="A173" s="2">
        <v>45035</v>
      </c>
      <c r="B173" s="3">
        <f ca="1">VLOOKUP(Table13[[#This Row],[PowRandNum]],Table37[#All],2)</f>
        <v>157</v>
      </c>
      <c r="C173" s="3" t="str">
        <f ca="1">VLOOKUP(Table13[[#This Row],[PowRandNum]],Table37[#All],3)</f>
        <v>Ranney_Falls</v>
      </c>
      <c r="D173" t="str">
        <f ca="1">VLOOKUP(Table13[[#This Row],[inspRand]],Table48[#All],2)</f>
        <v>Rick</v>
      </c>
      <c r="E173">
        <f ca="1">VLOOKUP(Table13[[#This Row],[statusRand]],Table59[#All],1)</f>
        <v>0</v>
      </c>
      <c r="F173" t="str">
        <f ca="1">VLOOKUP(Table13[[#This Row],[inspRand]],Table59[#All],3)</f>
        <v>Missing equipment</v>
      </c>
      <c r="G173">
        <f t="shared" ca="1" si="7"/>
        <v>14</v>
      </c>
      <c r="H173">
        <f t="shared" ca="1" si="8"/>
        <v>8</v>
      </c>
      <c r="I173">
        <f t="shared" ca="1" si="9"/>
        <v>0</v>
      </c>
    </row>
    <row r="174" spans="1:9" ht="13.2" customHeight="1" x14ac:dyDescent="0.3">
      <c r="A174" s="2">
        <v>45036</v>
      </c>
      <c r="B174" s="3">
        <f ca="1">VLOOKUP(Table13[[#This Row],[PowRandNum]],Table37[#All],2)</f>
        <v>144</v>
      </c>
      <c r="C174" s="3" t="str">
        <f ca="1">VLOOKUP(Table13[[#This Row],[PowRandNum]],Table37[#All],3)</f>
        <v>Darlington</v>
      </c>
      <c r="D174" t="str">
        <f ca="1">VLOOKUP(Table13[[#This Row],[inspRand]],Table48[#All],2)</f>
        <v>Mike</v>
      </c>
      <c r="E174">
        <f ca="1">VLOOKUP(Table13[[#This Row],[statusRand]],Table59[#All],1)</f>
        <v>0</v>
      </c>
      <c r="F174" t="str">
        <f ca="1">VLOOKUP(Table13[[#This Row],[inspRand]],Table59[#All],3)</f>
        <v>Looks good</v>
      </c>
      <c r="G174">
        <f t="shared" ca="1" si="7"/>
        <v>1</v>
      </c>
      <c r="H174">
        <f t="shared" ca="1" si="8"/>
        <v>1</v>
      </c>
      <c r="I174">
        <f t="shared" ca="1" si="9"/>
        <v>0</v>
      </c>
    </row>
    <row r="175" spans="1:9" ht="13.2" customHeight="1" x14ac:dyDescent="0.3">
      <c r="A175" s="2">
        <v>45037</v>
      </c>
      <c r="B175" s="3">
        <f ca="1">VLOOKUP(Table13[[#This Row],[PowRandNum]],Table37[#All],2)</f>
        <v>161</v>
      </c>
      <c r="C175" s="3" t="str">
        <f ca="1">VLOOKUP(Table13[[#This Row],[PowRandNum]],Table37[#All],3)</f>
        <v>Healey_Falls</v>
      </c>
      <c r="D175" t="str">
        <f ca="1">VLOOKUP(Table13[[#This Row],[inspRand]],Table48[#All],2)</f>
        <v>Steve</v>
      </c>
      <c r="E175">
        <f ca="1">VLOOKUP(Table13[[#This Row],[statusRand]],Table59[#All],1)</f>
        <v>0</v>
      </c>
      <c r="F175" t="str">
        <f ca="1">VLOOKUP(Table13[[#This Row],[inspRand]],Table59[#All],3)</f>
        <v>Missing equipment</v>
      </c>
      <c r="G175">
        <f t="shared" ca="1" si="7"/>
        <v>18</v>
      </c>
      <c r="H175">
        <f t="shared" ca="1" si="8"/>
        <v>5</v>
      </c>
      <c r="I175">
        <f t="shared" ca="1" si="9"/>
        <v>0</v>
      </c>
    </row>
    <row r="176" spans="1:9" ht="13.2" customHeight="1" x14ac:dyDescent="0.3">
      <c r="A176" s="2">
        <v>45038</v>
      </c>
      <c r="B176" s="3">
        <f ca="1">VLOOKUP(Table13[[#This Row],[PowRandNum]],Table37[#All],2)</f>
        <v>177</v>
      </c>
      <c r="C176" s="3" t="str">
        <f ca="1">VLOOKUP(Table13[[#This Row],[PowRandNum]],Table37[#All],3)</f>
        <v>Chats_Falls</v>
      </c>
      <c r="D176" t="str">
        <f ca="1">VLOOKUP(Table13[[#This Row],[inspRand]],Table48[#All],2)</f>
        <v>Beth</v>
      </c>
      <c r="E176">
        <f ca="1">VLOOKUP(Table13[[#This Row],[statusRand]],Table59[#All],1)</f>
        <v>2</v>
      </c>
      <c r="F176" t="str">
        <f ca="1">VLOOKUP(Table13[[#This Row],[inspRand]],Table59[#All],3)</f>
        <v>Missing equipment</v>
      </c>
      <c r="G176">
        <f t="shared" ca="1" si="7"/>
        <v>34</v>
      </c>
      <c r="H176">
        <f t="shared" ca="1" si="8"/>
        <v>9</v>
      </c>
      <c r="I176">
        <f t="shared" ca="1" si="9"/>
        <v>2</v>
      </c>
    </row>
    <row r="177" spans="1:9" ht="13.2" customHeight="1" x14ac:dyDescent="0.3">
      <c r="A177" s="2">
        <v>45039</v>
      </c>
      <c r="B177" s="3">
        <f ca="1">VLOOKUP(Table13[[#This Row],[PowRandNum]],Table37[#All],2)</f>
        <v>166</v>
      </c>
      <c r="C177" s="3" t="str">
        <f ca="1">VLOOKUP(Table13[[#This Row],[PowRandNum]],Table37[#All],3)</f>
        <v>Trethewey_Falls</v>
      </c>
      <c r="D177" t="str">
        <f ca="1">VLOOKUP(Table13[[#This Row],[inspRand]],Table48[#All],2)</f>
        <v>Sam</v>
      </c>
      <c r="E177">
        <f ca="1">VLOOKUP(Table13[[#This Row],[statusRand]],Table59[#All],1)</f>
        <v>2</v>
      </c>
      <c r="F177" t="str">
        <f ca="1">VLOOKUP(Table13[[#This Row],[inspRand]],Table59[#All],3)</f>
        <v>Missing equipment</v>
      </c>
      <c r="G177">
        <f t="shared" ca="1" si="7"/>
        <v>23</v>
      </c>
      <c r="H177">
        <f t="shared" ca="1" si="8"/>
        <v>4</v>
      </c>
      <c r="I177">
        <f t="shared" ca="1" si="9"/>
        <v>2</v>
      </c>
    </row>
    <row r="178" spans="1:9" ht="13.2" customHeight="1" x14ac:dyDescent="0.3">
      <c r="A178" s="2">
        <v>45040</v>
      </c>
      <c r="B178" s="3">
        <f ca="1">VLOOKUP(Table13[[#This Row],[PowRandNum]],Table37[#All],2)</f>
        <v>153</v>
      </c>
      <c r="C178" s="3" t="str">
        <f ca="1">VLOOKUP(Table13[[#This Row],[PowRandNum]],Table37[#All],3)</f>
        <v>Frankford</v>
      </c>
      <c r="D178" t="str">
        <f ca="1">VLOOKUP(Table13[[#This Row],[inspRand]],Table48[#All],2)</f>
        <v>Steve</v>
      </c>
      <c r="E178">
        <f ca="1">VLOOKUP(Table13[[#This Row],[statusRand]],Table59[#All],1)</f>
        <v>0</v>
      </c>
      <c r="F178" t="str">
        <f ca="1">VLOOKUP(Table13[[#This Row],[inspRand]],Table59[#All],3)</f>
        <v>Missing equipment</v>
      </c>
      <c r="G178">
        <f t="shared" ca="1" si="7"/>
        <v>10</v>
      </c>
      <c r="H178">
        <f t="shared" ca="1" si="8"/>
        <v>5</v>
      </c>
      <c r="I178">
        <f t="shared" ca="1" si="9"/>
        <v>0</v>
      </c>
    </row>
    <row r="179" spans="1:9" ht="13.2" customHeight="1" x14ac:dyDescent="0.3">
      <c r="A179" s="2">
        <v>45041</v>
      </c>
      <c r="B179" s="3">
        <f ca="1">VLOOKUP(Table13[[#This Row],[PowRandNum]],Table37[#All],2)</f>
        <v>197</v>
      </c>
      <c r="C179" s="3" t="str">
        <f ca="1">VLOOKUP(Table13[[#This Row],[PowRandNum]],Table37[#All],3)</f>
        <v>Lower_Sturgeon</v>
      </c>
      <c r="D179" t="str">
        <f ca="1">VLOOKUP(Table13[[#This Row],[inspRand]],Table48[#All],2)</f>
        <v>Sam</v>
      </c>
      <c r="E179">
        <f ca="1">VLOOKUP(Table13[[#This Row],[statusRand]],Table59[#All],1)</f>
        <v>1</v>
      </c>
      <c r="F179" t="str">
        <f ca="1">VLOOKUP(Table13[[#This Row],[inspRand]],Table59[#All],3)</f>
        <v>Missing equipment</v>
      </c>
      <c r="G179">
        <f t="shared" ca="1" si="7"/>
        <v>54</v>
      </c>
      <c r="H179">
        <f t="shared" ca="1" si="8"/>
        <v>4</v>
      </c>
      <c r="I179">
        <f t="shared" ca="1" si="9"/>
        <v>1</v>
      </c>
    </row>
    <row r="180" spans="1:9" ht="13.2" customHeight="1" x14ac:dyDescent="0.3">
      <c r="A180" s="2">
        <v>45042</v>
      </c>
      <c r="B180" s="3">
        <f ca="1">VLOOKUP(Table13[[#This Row],[PowRandNum]],Table37[#All],2)</f>
        <v>198</v>
      </c>
      <c r="C180" s="3" t="str">
        <f ca="1">VLOOKUP(Table13[[#This Row],[PowRandNum]],Table37[#All],3)</f>
        <v>Alexander</v>
      </c>
      <c r="D180" t="str">
        <f ca="1">VLOOKUP(Table13[[#This Row],[inspRand]],Table48[#All],2)</f>
        <v>Danielle</v>
      </c>
      <c r="E180">
        <f ca="1">VLOOKUP(Table13[[#This Row],[statusRand]],Table59[#All],1)</f>
        <v>2</v>
      </c>
      <c r="F180" t="str">
        <f ca="1">VLOOKUP(Table13[[#This Row],[inspRand]],Table59[#All],3)</f>
        <v>Missing equipment</v>
      </c>
      <c r="G180">
        <f t="shared" ca="1" si="7"/>
        <v>55</v>
      </c>
      <c r="H180">
        <f t="shared" ca="1" si="8"/>
        <v>10</v>
      </c>
      <c r="I180">
        <f t="shared" ca="1" si="9"/>
        <v>2</v>
      </c>
    </row>
    <row r="181" spans="1:9" ht="13.2" customHeight="1" x14ac:dyDescent="0.3">
      <c r="A181" s="2">
        <v>45043</v>
      </c>
      <c r="B181" s="3">
        <f ca="1">VLOOKUP(Table13[[#This Row],[PowRandNum]],Table37[#All],2)</f>
        <v>173</v>
      </c>
      <c r="C181" s="3" t="str">
        <f ca="1">VLOOKUP(Table13[[#This Row],[PowRandNum]],Table37[#All],3)</f>
        <v>Barrett_Chute</v>
      </c>
      <c r="D181" t="str">
        <f ca="1">VLOOKUP(Table13[[#This Row],[inspRand]],Table48[#All],2)</f>
        <v>Summer</v>
      </c>
      <c r="E181">
        <f ca="1">VLOOKUP(Table13[[#This Row],[statusRand]],Table59[#All],1)</f>
        <v>0</v>
      </c>
      <c r="F181" t="str">
        <f ca="1">VLOOKUP(Table13[[#This Row],[inspRand]],Table59[#All],3)</f>
        <v>Missing equipment</v>
      </c>
      <c r="G181">
        <f t="shared" ca="1" si="7"/>
        <v>30</v>
      </c>
      <c r="H181">
        <f t="shared" ca="1" si="8"/>
        <v>3</v>
      </c>
      <c r="I181">
        <f t="shared" ca="1" si="9"/>
        <v>0</v>
      </c>
    </row>
    <row r="182" spans="1:9" ht="13.2" customHeight="1" x14ac:dyDescent="0.3">
      <c r="A182" s="2">
        <v>45044</v>
      </c>
      <c r="B182" s="3">
        <f ca="1">VLOOKUP(Table13[[#This Row],[PowRandNum]],Table37[#All],2)</f>
        <v>159</v>
      </c>
      <c r="C182" s="3" t="str">
        <f ca="1">VLOOKUP(Table13[[#This Row],[PowRandNum]],Table37[#All],3)</f>
        <v>Auburn</v>
      </c>
      <c r="D182" t="str">
        <f ca="1">VLOOKUP(Table13[[#This Row],[inspRand]],Table48[#All],2)</f>
        <v xml:space="preserve">Morty </v>
      </c>
      <c r="E182">
        <f ca="1">VLOOKUP(Table13[[#This Row],[statusRand]],Table59[#All],1)</f>
        <v>2</v>
      </c>
      <c r="F182" t="str">
        <f ca="1">VLOOKUP(Table13[[#This Row],[inspRand]],Table59[#All],3)</f>
        <v>Missing equipment</v>
      </c>
      <c r="G182">
        <f t="shared" ca="1" si="7"/>
        <v>16</v>
      </c>
      <c r="H182">
        <f t="shared" ca="1" si="8"/>
        <v>7</v>
      </c>
      <c r="I182">
        <f t="shared" ca="1" si="9"/>
        <v>2</v>
      </c>
    </row>
    <row r="183" spans="1:9" ht="13.2" customHeight="1" x14ac:dyDescent="0.3">
      <c r="A183" s="2">
        <v>45045</v>
      </c>
      <c r="B183" s="3">
        <f ca="1">VLOOKUP(Table13[[#This Row],[PowRandNum]],Table37[#All],2)</f>
        <v>152</v>
      </c>
      <c r="C183" s="3" t="str">
        <f ca="1">VLOOKUP(Table13[[#This Row],[PowRandNum]],Table37[#All],3)</f>
        <v>Sidney</v>
      </c>
      <c r="D183" t="str">
        <f ca="1">VLOOKUP(Table13[[#This Row],[inspRand]],Table48[#All],2)</f>
        <v xml:space="preserve">Jerry </v>
      </c>
      <c r="E183">
        <f ca="1">VLOOKUP(Table13[[#This Row],[statusRand]],Table59[#All],1)</f>
        <v>0</v>
      </c>
      <c r="F183" t="str">
        <f ca="1">VLOOKUP(Table13[[#This Row],[inspRand]],Table59[#All],3)</f>
        <v>Missing equipment</v>
      </c>
      <c r="G183">
        <f t="shared" ca="1" si="7"/>
        <v>9</v>
      </c>
      <c r="H183">
        <f t="shared" ca="1" si="8"/>
        <v>6</v>
      </c>
      <c r="I183">
        <f t="shared" ca="1" si="9"/>
        <v>0</v>
      </c>
    </row>
    <row r="184" spans="1:9" ht="13.2" customHeight="1" x14ac:dyDescent="0.3">
      <c r="A184" s="2">
        <v>45046</v>
      </c>
      <c r="B184" s="3">
        <f ca="1">VLOOKUP(Table13[[#This Row],[PowRandNum]],Table37[#All],2)</f>
        <v>189</v>
      </c>
      <c r="C184" s="3" t="str">
        <f ca="1">VLOOKUP(Table13[[#This Row],[PowRandNum]],Table37[#All],3)</f>
        <v>Lower_Notch</v>
      </c>
      <c r="D184" t="str">
        <f ca="1">VLOOKUP(Table13[[#This Row],[inspRand]],Table48[#All],2)</f>
        <v>Mike</v>
      </c>
      <c r="E184">
        <f ca="1">VLOOKUP(Table13[[#This Row],[statusRand]],Table59[#All],1)</f>
        <v>0</v>
      </c>
      <c r="F184" t="str">
        <f ca="1">VLOOKUP(Table13[[#This Row],[inspRand]],Table59[#All],3)</f>
        <v>Looks good</v>
      </c>
      <c r="G184">
        <f t="shared" ca="1" si="7"/>
        <v>46</v>
      </c>
      <c r="H184">
        <f t="shared" ca="1" si="8"/>
        <v>1</v>
      </c>
      <c r="I184">
        <f t="shared" ca="1" si="9"/>
        <v>0</v>
      </c>
    </row>
    <row r="185" spans="1:9" ht="13.2" customHeight="1" x14ac:dyDescent="0.3">
      <c r="A185" s="2">
        <v>45047</v>
      </c>
      <c r="B185" s="3">
        <f ca="1">VLOOKUP(Table13[[#This Row],[PowRandNum]],Table37[#All],2)</f>
        <v>204</v>
      </c>
      <c r="C185" s="3" t="str">
        <f ca="1">VLOOKUP(Table13[[#This Row],[PowRandNum]],Table37[#All],3)</f>
        <v>Smoky_Falls_2</v>
      </c>
      <c r="D185" t="str">
        <f ca="1">VLOOKUP(Table13[[#This Row],[inspRand]],Table48[#All],2)</f>
        <v xml:space="preserve">Morty </v>
      </c>
      <c r="E185">
        <f ca="1">VLOOKUP(Table13[[#This Row],[statusRand]],Table59[#All],1)</f>
        <v>1</v>
      </c>
      <c r="F185" t="str">
        <f ca="1">VLOOKUP(Table13[[#This Row],[inspRand]],Table59[#All],3)</f>
        <v>Missing equipment</v>
      </c>
      <c r="G185">
        <f t="shared" ca="1" si="7"/>
        <v>61</v>
      </c>
      <c r="H185">
        <f t="shared" ca="1" si="8"/>
        <v>7</v>
      </c>
      <c r="I185">
        <f t="shared" ca="1" si="9"/>
        <v>1</v>
      </c>
    </row>
    <row r="186" spans="1:9" ht="13.2" customHeight="1" x14ac:dyDescent="0.3">
      <c r="A186" s="2">
        <v>45048</v>
      </c>
      <c r="B186" s="3">
        <f ca="1">VLOOKUP(Table13[[#This Row],[PowRandNum]],Table37[#All],2)</f>
        <v>204</v>
      </c>
      <c r="C186" s="3" t="str">
        <f ca="1">VLOOKUP(Table13[[#This Row],[PowRandNum]],Table37[#All],3)</f>
        <v>Smoky_Falls_2</v>
      </c>
      <c r="D186" t="str">
        <f ca="1">VLOOKUP(Table13[[#This Row],[inspRand]],Table48[#All],2)</f>
        <v xml:space="preserve">Jerry </v>
      </c>
      <c r="E186">
        <f ca="1">VLOOKUP(Table13[[#This Row],[statusRand]],Table59[#All],1)</f>
        <v>0</v>
      </c>
      <c r="F186" t="str">
        <f ca="1">VLOOKUP(Table13[[#This Row],[inspRand]],Table59[#All],3)</f>
        <v>Missing equipment</v>
      </c>
      <c r="G186">
        <f t="shared" ca="1" si="7"/>
        <v>61</v>
      </c>
      <c r="H186">
        <f t="shared" ca="1" si="8"/>
        <v>6</v>
      </c>
      <c r="I186">
        <f t="shared" ca="1" si="9"/>
        <v>0</v>
      </c>
    </row>
    <row r="187" spans="1:9" ht="13.2" customHeight="1" x14ac:dyDescent="0.3">
      <c r="A187" s="2">
        <v>45049</v>
      </c>
      <c r="B187" s="3">
        <f ca="1">VLOOKUP(Table13[[#This Row],[PowRandNum]],Table37[#All],2)</f>
        <v>151</v>
      </c>
      <c r="C187" s="3" t="str">
        <f ca="1">VLOOKUP(Table13[[#This Row],[PowRandNum]],Table37[#All],3)</f>
        <v>SAB_I</v>
      </c>
      <c r="D187" t="str">
        <f ca="1">VLOOKUP(Table13[[#This Row],[inspRand]],Table48[#All],2)</f>
        <v xml:space="preserve">Jerry </v>
      </c>
      <c r="E187">
        <f ca="1">VLOOKUP(Table13[[#This Row],[statusRand]],Table59[#All],1)</f>
        <v>0</v>
      </c>
      <c r="F187" t="str">
        <f ca="1">VLOOKUP(Table13[[#This Row],[inspRand]],Table59[#All],3)</f>
        <v>Missing equipment</v>
      </c>
      <c r="G187">
        <f t="shared" ca="1" si="7"/>
        <v>8</v>
      </c>
      <c r="H187">
        <f t="shared" ca="1" si="8"/>
        <v>6</v>
      </c>
      <c r="I187">
        <f t="shared" ca="1" si="9"/>
        <v>0</v>
      </c>
    </row>
    <row r="188" spans="1:9" ht="13.2" customHeight="1" x14ac:dyDescent="0.3">
      <c r="A188" s="2">
        <v>45050</v>
      </c>
      <c r="B188" s="3">
        <f ca="1">VLOOKUP(Table13[[#This Row],[PowRandNum]],Table37[#All],2)</f>
        <v>186</v>
      </c>
      <c r="C188" s="3" t="str">
        <f ca="1">VLOOKUP(Table13[[#This Row],[PowRandNum]],Table37[#All],3)</f>
        <v>Coniston</v>
      </c>
      <c r="D188" t="str">
        <f ca="1">VLOOKUP(Table13[[#This Row],[inspRand]],Table48[#All],2)</f>
        <v>Mike</v>
      </c>
      <c r="E188">
        <f ca="1">VLOOKUP(Table13[[#This Row],[statusRand]],Table59[#All],1)</f>
        <v>2</v>
      </c>
      <c r="F188" t="str">
        <f ca="1">VLOOKUP(Table13[[#This Row],[inspRand]],Table59[#All],3)</f>
        <v>Looks good</v>
      </c>
      <c r="G188">
        <f t="shared" ca="1" si="7"/>
        <v>43</v>
      </c>
      <c r="H188">
        <f t="shared" ca="1" si="8"/>
        <v>1</v>
      </c>
      <c r="I188">
        <f t="shared" ca="1" si="9"/>
        <v>2</v>
      </c>
    </row>
    <row r="189" spans="1:9" ht="13.2" customHeight="1" x14ac:dyDescent="0.3">
      <c r="A189" s="2">
        <v>45051</v>
      </c>
      <c r="B189" s="3">
        <f ca="1">VLOOKUP(Table13[[#This Row],[PowRandNum]],Table37[#All],2)</f>
        <v>155</v>
      </c>
      <c r="C189" s="3" t="str">
        <f ca="1">VLOOKUP(Table13[[#This Row],[PowRandNum]],Table37[#All],3)</f>
        <v>Meyersburg</v>
      </c>
      <c r="D189" t="str">
        <f ca="1">VLOOKUP(Table13[[#This Row],[inspRand]],Table48[#All],2)</f>
        <v xml:space="preserve">Morty </v>
      </c>
      <c r="E189">
        <f ca="1">VLOOKUP(Table13[[#This Row],[statusRand]],Table59[#All],1)</f>
        <v>2</v>
      </c>
      <c r="F189" t="str">
        <f ca="1">VLOOKUP(Table13[[#This Row],[inspRand]],Table59[#All],3)</f>
        <v>Missing equipment</v>
      </c>
      <c r="G189">
        <f t="shared" ca="1" si="7"/>
        <v>12</v>
      </c>
      <c r="H189">
        <f t="shared" ca="1" si="8"/>
        <v>7</v>
      </c>
      <c r="I189">
        <f t="shared" ca="1" si="9"/>
        <v>2</v>
      </c>
    </row>
    <row r="190" spans="1:9" ht="13.2" customHeight="1" x14ac:dyDescent="0.3">
      <c r="A190" s="2">
        <v>45052</v>
      </c>
      <c r="B190" s="3">
        <f ca="1">VLOOKUP(Table13[[#This Row],[PowRandNum]],Table37[#All],2)</f>
        <v>189</v>
      </c>
      <c r="C190" s="3" t="str">
        <f ca="1">VLOOKUP(Table13[[#This Row],[PowRandNum]],Table37[#All],3)</f>
        <v>Lower_Notch</v>
      </c>
      <c r="D190" t="str">
        <f ca="1">VLOOKUP(Table13[[#This Row],[inspRand]],Table48[#All],2)</f>
        <v>Rick</v>
      </c>
      <c r="E190">
        <f ca="1">VLOOKUP(Table13[[#This Row],[statusRand]],Table59[#All],1)</f>
        <v>2</v>
      </c>
      <c r="F190" t="str">
        <f ca="1">VLOOKUP(Table13[[#This Row],[inspRand]],Table59[#All],3)</f>
        <v>Missing equipment</v>
      </c>
      <c r="G190">
        <f t="shared" ca="1" si="7"/>
        <v>46</v>
      </c>
      <c r="H190">
        <f t="shared" ca="1" si="8"/>
        <v>8</v>
      </c>
      <c r="I190">
        <f t="shared" ca="1" si="9"/>
        <v>2</v>
      </c>
    </row>
    <row r="191" spans="1:9" ht="13.2" customHeight="1" x14ac:dyDescent="0.3">
      <c r="A191" s="2">
        <v>45053</v>
      </c>
      <c r="B191" s="3">
        <f ca="1">VLOOKUP(Table13[[#This Row],[PowRandNum]],Table37[#All],2)</f>
        <v>166</v>
      </c>
      <c r="C191" s="3" t="str">
        <f ca="1">VLOOKUP(Table13[[#This Row],[PowRandNum]],Table37[#All],3)</f>
        <v>Trethewey_Falls</v>
      </c>
      <c r="D191" t="str">
        <f ca="1">VLOOKUP(Table13[[#This Row],[inspRand]],Table48[#All],2)</f>
        <v>Beth</v>
      </c>
      <c r="E191">
        <f ca="1">VLOOKUP(Table13[[#This Row],[statusRand]],Table59[#All],1)</f>
        <v>1</v>
      </c>
      <c r="F191" t="str">
        <f ca="1">VLOOKUP(Table13[[#This Row],[inspRand]],Table59[#All],3)</f>
        <v>Missing equipment</v>
      </c>
      <c r="G191">
        <f t="shared" ca="1" si="7"/>
        <v>23</v>
      </c>
      <c r="H191">
        <f t="shared" ca="1" si="8"/>
        <v>9</v>
      </c>
      <c r="I191">
        <f t="shared" ca="1" si="9"/>
        <v>1</v>
      </c>
    </row>
    <row r="192" spans="1:9" ht="13.2" customHeight="1" x14ac:dyDescent="0.3">
      <c r="A192" s="2">
        <v>45054</v>
      </c>
      <c r="B192" s="3">
        <f ca="1">VLOOKUP(Table13[[#This Row],[PowRandNum]],Table37[#All],2)</f>
        <v>164</v>
      </c>
      <c r="C192" s="3" t="str">
        <f ca="1">VLOOKUP(Table13[[#This Row],[PowRandNum]],Table37[#All],3)</f>
        <v>Merrickville</v>
      </c>
      <c r="D192" t="str">
        <f ca="1">VLOOKUP(Table13[[#This Row],[inspRand]],Table48[#All],2)</f>
        <v>Rick</v>
      </c>
      <c r="E192">
        <f ca="1">VLOOKUP(Table13[[#This Row],[statusRand]],Table59[#All],1)</f>
        <v>2</v>
      </c>
      <c r="F192" t="str">
        <f ca="1">VLOOKUP(Table13[[#This Row],[inspRand]],Table59[#All],3)</f>
        <v>Missing equipment</v>
      </c>
      <c r="G192">
        <f t="shared" ca="1" si="7"/>
        <v>21</v>
      </c>
      <c r="H192">
        <f t="shared" ca="1" si="8"/>
        <v>8</v>
      </c>
      <c r="I192">
        <f t="shared" ca="1" si="9"/>
        <v>2</v>
      </c>
    </row>
    <row r="193" spans="1:9" ht="13.2" customHeight="1" x14ac:dyDescent="0.3">
      <c r="A193" s="2">
        <v>45055</v>
      </c>
      <c r="B193" s="3">
        <f ca="1">VLOOKUP(Table13[[#This Row],[PowRandNum]],Table37[#All],2)</f>
        <v>182</v>
      </c>
      <c r="C193" s="3" t="str">
        <f ca="1">VLOOKUP(Table13[[#This Row],[PowRandNum]],Table37[#All],3)</f>
        <v>Des_Joachims</v>
      </c>
      <c r="D193" t="str">
        <f ca="1">VLOOKUP(Table13[[#This Row],[inspRand]],Table48[#All],2)</f>
        <v>Sam</v>
      </c>
      <c r="E193">
        <f ca="1">VLOOKUP(Table13[[#This Row],[statusRand]],Table59[#All],1)</f>
        <v>1</v>
      </c>
      <c r="F193" t="str">
        <f ca="1">VLOOKUP(Table13[[#This Row],[inspRand]],Table59[#All],3)</f>
        <v>Missing equipment</v>
      </c>
      <c r="G193">
        <f t="shared" ca="1" si="7"/>
        <v>39</v>
      </c>
      <c r="H193">
        <f t="shared" ca="1" si="8"/>
        <v>4</v>
      </c>
      <c r="I193">
        <f t="shared" ca="1" si="9"/>
        <v>1</v>
      </c>
    </row>
    <row r="194" spans="1:9" ht="13.2" customHeight="1" x14ac:dyDescent="0.3">
      <c r="A194" s="2">
        <v>45056</v>
      </c>
      <c r="B194" s="3">
        <f ca="1">VLOOKUP(Table13[[#This Row],[PowRandNum]],Table37[#All],2)</f>
        <v>183</v>
      </c>
      <c r="C194" s="3" t="str">
        <f ca="1">VLOOKUP(Table13[[#This Row],[PowRandNum]],Table37[#All],3)</f>
        <v>McVittie</v>
      </c>
      <c r="D194" t="str">
        <f ca="1">VLOOKUP(Table13[[#This Row],[inspRand]],Table48[#All],2)</f>
        <v xml:space="preserve">Jerry </v>
      </c>
      <c r="E194">
        <f ca="1">VLOOKUP(Table13[[#This Row],[statusRand]],Table59[#All],1)</f>
        <v>1</v>
      </c>
      <c r="F194" t="str">
        <f ca="1">VLOOKUP(Table13[[#This Row],[inspRand]],Table59[#All],3)</f>
        <v>Missing equipment</v>
      </c>
      <c r="G194">
        <f t="shared" ref="G194:G257" ca="1" si="10">RANDBETWEEN(1,69)</f>
        <v>40</v>
      </c>
      <c r="H194">
        <f t="shared" ref="H194:H257" ca="1" si="11">RANDBETWEEN(1,10)</f>
        <v>6</v>
      </c>
      <c r="I194">
        <f t="shared" ca="1" si="9"/>
        <v>1</v>
      </c>
    </row>
    <row r="195" spans="1:9" ht="13.2" customHeight="1" x14ac:dyDescent="0.3">
      <c r="A195" s="2">
        <v>45057</v>
      </c>
      <c r="B195" s="3">
        <f ca="1">VLOOKUP(Table13[[#This Row],[PowRandNum]],Table37[#All],2)</f>
        <v>146</v>
      </c>
      <c r="C195" s="3" t="str">
        <f ca="1">VLOOKUP(Table13[[#This Row],[PowRandNum]],Table37[#All],3)</f>
        <v>Bruce_Power</v>
      </c>
      <c r="D195" t="str">
        <f ca="1">VLOOKUP(Table13[[#This Row],[inspRand]],Table48[#All],2)</f>
        <v xml:space="preserve">Jerry </v>
      </c>
      <c r="E195">
        <f ca="1">VLOOKUP(Table13[[#This Row],[statusRand]],Table59[#All],1)</f>
        <v>0</v>
      </c>
      <c r="F195" t="str">
        <f ca="1">VLOOKUP(Table13[[#This Row],[inspRand]],Table59[#All],3)</f>
        <v>Missing equipment</v>
      </c>
      <c r="G195">
        <f t="shared" ca="1" si="10"/>
        <v>3</v>
      </c>
      <c r="H195">
        <f t="shared" ca="1" si="11"/>
        <v>6</v>
      </c>
      <c r="I195">
        <f t="shared" ca="1" si="9"/>
        <v>0</v>
      </c>
    </row>
    <row r="196" spans="1:9" ht="13.2" customHeight="1" x14ac:dyDescent="0.3">
      <c r="A196" s="2">
        <v>45058</v>
      </c>
      <c r="B196" s="3">
        <f ca="1">VLOOKUP(Table13[[#This Row],[PowRandNum]],Table37[#All],2)</f>
        <v>183</v>
      </c>
      <c r="C196" s="3" t="str">
        <f ca="1">VLOOKUP(Table13[[#This Row],[PowRandNum]],Table37[#All],3)</f>
        <v>McVittie</v>
      </c>
      <c r="D196" t="str">
        <f ca="1">VLOOKUP(Table13[[#This Row],[inspRand]],Table48[#All],2)</f>
        <v xml:space="preserve">Morty </v>
      </c>
      <c r="E196">
        <f ca="1">VLOOKUP(Table13[[#This Row],[statusRand]],Table59[#All],1)</f>
        <v>0</v>
      </c>
      <c r="F196" t="str">
        <f ca="1">VLOOKUP(Table13[[#This Row],[inspRand]],Table59[#All],3)</f>
        <v>Missing equipment</v>
      </c>
      <c r="G196">
        <f t="shared" ca="1" si="10"/>
        <v>40</v>
      </c>
      <c r="H196">
        <f t="shared" ca="1" si="11"/>
        <v>7</v>
      </c>
      <c r="I196">
        <f t="shared" ca="1" si="9"/>
        <v>0</v>
      </c>
    </row>
    <row r="197" spans="1:9" ht="13.2" customHeight="1" x14ac:dyDescent="0.3">
      <c r="A197" s="2">
        <v>45059</v>
      </c>
      <c r="B197" s="3">
        <f ca="1">VLOOKUP(Table13[[#This Row],[PowRandNum]],Table37[#All],2)</f>
        <v>163</v>
      </c>
      <c r="C197" s="3" t="str">
        <f ca="1">VLOOKUP(Table13[[#This Row],[PowRandNum]],Table37[#All],3)</f>
        <v>Big_Chute</v>
      </c>
      <c r="D197" t="str">
        <f ca="1">VLOOKUP(Table13[[#This Row],[inspRand]],Table48[#All],2)</f>
        <v>Summer</v>
      </c>
      <c r="E197">
        <f ca="1">VLOOKUP(Table13[[#This Row],[statusRand]],Table59[#All],1)</f>
        <v>0</v>
      </c>
      <c r="F197" t="str">
        <f ca="1">VLOOKUP(Table13[[#This Row],[inspRand]],Table59[#All],3)</f>
        <v>Missing equipment</v>
      </c>
      <c r="G197">
        <f t="shared" ca="1" si="10"/>
        <v>20</v>
      </c>
      <c r="H197">
        <f t="shared" ca="1" si="11"/>
        <v>3</v>
      </c>
      <c r="I197">
        <f t="shared" ca="1" si="9"/>
        <v>0</v>
      </c>
    </row>
    <row r="198" spans="1:9" ht="13.2" customHeight="1" x14ac:dyDescent="0.3">
      <c r="A198" s="2">
        <v>45060</v>
      </c>
      <c r="B198" s="3">
        <f ca="1">VLOOKUP(Table13[[#This Row],[PowRandNum]],Table37[#All],2)</f>
        <v>163</v>
      </c>
      <c r="C198" s="3" t="str">
        <f ca="1">VLOOKUP(Table13[[#This Row],[PowRandNum]],Table37[#All],3)</f>
        <v>Big_Chute</v>
      </c>
      <c r="D198" t="str">
        <f ca="1">VLOOKUP(Table13[[#This Row],[inspRand]],Table48[#All],2)</f>
        <v>Mike</v>
      </c>
      <c r="E198">
        <f ca="1">VLOOKUP(Table13[[#This Row],[statusRand]],Table59[#All],1)</f>
        <v>1</v>
      </c>
      <c r="F198" t="str">
        <f ca="1">VLOOKUP(Table13[[#This Row],[inspRand]],Table59[#All],3)</f>
        <v>Looks good</v>
      </c>
      <c r="G198">
        <f t="shared" ca="1" si="10"/>
        <v>20</v>
      </c>
      <c r="H198">
        <f t="shared" ca="1" si="11"/>
        <v>1</v>
      </c>
      <c r="I198">
        <f t="shared" ca="1" si="9"/>
        <v>1</v>
      </c>
    </row>
    <row r="199" spans="1:9" ht="13.2" customHeight="1" x14ac:dyDescent="0.3">
      <c r="A199" s="2">
        <v>45061</v>
      </c>
      <c r="B199" s="3">
        <f ca="1">VLOOKUP(Table13[[#This Row],[PowRandNum]],Table37[#All],2)</f>
        <v>178</v>
      </c>
      <c r="C199" s="3" t="str">
        <f ca="1">VLOOKUP(Table13[[#This Row],[PowRandNum]],Table37[#All],3)</f>
        <v>Chenaux</v>
      </c>
      <c r="D199" t="str">
        <f ca="1">VLOOKUP(Table13[[#This Row],[inspRand]],Table48[#All],2)</f>
        <v xml:space="preserve">Jerry </v>
      </c>
      <c r="E199">
        <f ca="1">VLOOKUP(Table13[[#This Row],[statusRand]],Table59[#All],1)</f>
        <v>2</v>
      </c>
      <c r="F199" t="str">
        <f ca="1">VLOOKUP(Table13[[#This Row],[inspRand]],Table59[#All],3)</f>
        <v>Missing equipment</v>
      </c>
      <c r="G199">
        <f t="shared" ca="1" si="10"/>
        <v>35</v>
      </c>
      <c r="H199">
        <f t="shared" ca="1" si="11"/>
        <v>6</v>
      </c>
      <c r="I199">
        <f t="shared" ca="1" si="9"/>
        <v>2</v>
      </c>
    </row>
    <row r="200" spans="1:9" ht="13.2" customHeight="1" x14ac:dyDescent="0.3">
      <c r="A200" s="2">
        <v>45062</v>
      </c>
      <c r="B200" s="3">
        <f ca="1">VLOOKUP(Table13[[#This Row],[PowRandNum]],Table37[#All],2)</f>
        <v>202</v>
      </c>
      <c r="C200" s="3" t="str">
        <f ca="1">VLOOKUP(Table13[[#This Row],[PowRandNum]],Table37[#All],3)</f>
        <v>Peter_Sutherland_Sr.</v>
      </c>
      <c r="D200" t="str">
        <f ca="1">VLOOKUP(Table13[[#This Row],[inspRand]],Table48[#All],2)</f>
        <v>Rick</v>
      </c>
      <c r="E200">
        <f ca="1">VLOOKUP(Table13[[#This Row],[statusRand]],Table59[#All],1)</f>
        <v>2</v>
      </c>
      <c r="F200" t="str">
        <f ca="1">VLOOKUP(Table13[[#This Row],[inspRand]],Table59[#All],3)</f>
        <v>Missing equipment</v>
      </c>
      <c r="G200">
        <f t="shared" ca="1" si="10"/>
        <v>59</v>
      </c>
      <c r="H200">
        <f t="shared" ca="1" si="11"/>
        <v>8</v>
      </c>
      <c r="I200">
        <f t="shared" ca="1" si="9"/>
        <v>2</v>
      </c>
    </row>
    <row r="201" spans="1:9" ht="13.2" customHeight="1" x14ac:dyDescent="0.3">
      <c r="A201" s="2">
        <v>45063</v>
      </c>
      <c r="B201" s="3">
        <f ca="1">VLOOKUP(Table13[[#This Row],[PowRandNum]],Table37[#All],2)</f>
        <v>191</v>
      </c>
      <c r="C201" s="3" t="str">
        <f ca="1">VLOOKUP(Table13[[#This Row],[PowRandNum]],Table37[#All],3)</f>
        <v>Chute</v>
      </c>
      <c r="D201" t="str">
        <f ca="1">VLOOKUP(Table13[[#This Row],[inspRand]],Table48[#All],2)</f>
        <v>Beth</v>
      </c>
      <c r="E201">
        <f ca="1">VLOOKUP(Table13[[#This Row],[statusRand]],Table59[#All],1)</f>
        <v>1</v>
      </c>
      <c r="F201" t="str">
        <f ca="1">VLOOKUP(Table13[[#This Row],[inspRand]],Table59[#All],3)</f>
        <v>Missing equipment</v>
      </c>
      <c r="G201">
        <f t="shared" ca="1" si="10"/>
        <v>48</v>
      </c>
      <c r="H201">
        <f t="shared" ca="1" si="11"/>
        <v>9</v>
      </c>
      <c r="I201">
        <f t="shared" ca="1" si="9"/>
        <v>1</v>
      </c>
    </row>
    <row r="202" spans="1:9" ht="13.2" customHeight="1" x14ac:dyDescent="0.3">
      <c r="A202" s="2">
        <v>45064</v>
      </c>
      <c r="B202" s="3">
        <f ca="1">VLOOKUP(Table13[[#This Row],[PowRandNum]],Table37[#All],2)</f>
        <v>163</v>
      </c>
      <c r="C202" s="3" t="str">
        <f ca="1">VLOOKUP(Table13[[#This Row],[PowRandNum]],Table37[#All],3)</f>
        <v>Big_Chute</v>
      </c>
      <c r="D202" t="str">
        <f ca="1">VLOOKUP(Table13[[#This Row],[inspRand]],Table48[#All],2)</f>
        <v>Rick</v>
      </c>
      <c r="E202">
        <f ca="1">VLOOKUP(Table13[[#This Row],[statusRand]],Table59[#All],1)</f>
        <v>0</v>
      </c>
      <c r="F202" t="str">
        <f ca="1">VLOOKUP(Table13[[#This Row],[inspRand]],Table59[#All],3)</f>
        <v>Missing equipment</v>
      </c>
      <c r="G202">
        <f t="shared" ca="1" si="10"/>
        <v>20</v>
      </c>
      <c r="H202">
        <f t="shared" ca="1" si="11"/>
        <v>8</v>
      </c>
      <c r="I202">
        <f t="shared" ca="1" si="9"/>
        <v>0</v>
      </c>
    </row>
    <row r="203" spans="1:9" ht="13.2" customHeight="1" x14ac:dyDescent="0.3">
      <c r="A203" s="2">
        <v>45065</v>
      </c>
      <c r="B203" s="3">
        <f ca="1">VLOOKUP(Table13[[#This Row],[PowRandNum]],Table37[#All],2)</f>
        <v>162</v>
      </c>
      <c r="C203" s="3" t="str">
        <f ca="1">VLOOKUP(Table13[[#This Row],[PowRandNum]],Table37[#All],3)</f>
        <v>Lakefield</v>
      </c>
      <c r="D203" t="str">
        <f ca="1">VLOOKUP(Table13[[#This Row],[inspRand]],Table48[#All],2)</f>
        <v>Beth</v>
      </c>
      <c r="E203">
        <f ca="1">VLOOKUP(Table13[[#This Row],[statusRand]],Table59[#All],1)</f>
        <v>2</v>
      </c>
      <c r="F203" t="str">
        <f ca="1">VLOOKUP(Table13[[#This Row],[inspRand]],Table59[#All],3)</f>
        <v>Missing equipment</v>
      </c>
      <c r="G203">
        <f t="shared" ca="1" si="10"/>
        <v>19</v>
      </c>
      <c r="H203">
        <f t="shared" ca="1" si="11"/>
        <v>9</v>
      </c>
      <c r="I203">
        <f t="shared" ca="1" si="9"/>
        <v>2</v>
      </c>
    </row>
    <row r="204" spans="1:9" ht="13.2" customHeight="1" x14ac:dyDescent="0.3">
      <c r="A204" s="2">
        <v>45066</v>
      </c>
      <c r="B204" s="3">
        <f ca="1">VLOOKUP(Table13[[#This Row],[PowRandNum]],Table37[#All],2)</f>
        <v>193</v>
      </c>
      <c r="C204" s="3" t="str">
        <f ca="1">VLOOKUP(Table13[[#This Row],[PowRandNum]],Table37[#All],3)</f>
        <v>Kakabeka_Falls</v>
      </c>
      <c r="D204" t="str">
        <f ca="1">VLOOKUP(Table13[[#This Row],[inspRand]],Table48[#All],2)</f>
        <v>Beth</v>
      </c>
      <c r="E204">
        <f ca="1">VLOOKUP(Table13[[#This Row],[statusRand]],Table59[#All],1)</f>
        <v>1</v>
      </c>
      <c r="F204" t="str">
        <f ca="1">VLOOKUP(Table13[[#This Row],[inspRand]],Table59[#All],3)</f>
        <v>Missing equipment</v>
      </c>
      <c r="G204">
        <f t="shared" ca="1" si="10"/>
        <v>50</v>
      </c>
      <c r="H204">
        <f t="shared" ca="1" si="11"/>
        <v>9</v>
      </c>
      <c r="I204">
        <f t="shared" ca="1" si="9"/>
        <v>1</v>
      </c>
    </row>
    <row r="205" spans="1:9" ht="13.2" customHeight="1" x14ac:dyDescent="0.3">
      <c r="A205" s="2">
        <v>45067</v>
      </c>
      <c r="B205" s="3">
        <f ca="1">VLOOKUP(Table13[[#This Row],[PowRandNum]],Table37[#All],2)</f>
        <v>206</v>
      </c>
      <c r="C205" s="3" t="str">
        <f ca="1">VLOOKUP(Table13[[#This Row],[PowRandNum]],Table37[#All],3)</f>
        <v>Whitedog_Falls</v>
      </c>
      <c r="D205" t="str">
        <f ca="1">VLOOKUP(Table13[[#This Row],[inspRand]],Table48[#All],2)</f>
        <v>Mike</v>
      </c>
      <c r="E205">
        <f ca="1">VLOOKUP(Table13[[#This Row],[statusRand]],Table59[#All],1)</f>
        <v>0</v>
      </c>
      <c r="F205" t="str">
        <f ca="1">VLOOKUP(Table13[[#This Row],[inspRand]],Table59[#All],3)</f>
        <v>Looks good</v>
      </c>
      <c r="G205">
        <f t="shared" ca="1" si="10"/>
        <v>63</v>
      </c>
      <c r="H205">
        <f t="shared" ca="1" si="11"/>
        <v>1</v>
      </c>
      <c r="I205">
        <f t="shared" ca="1" si="9"/>
        <v>0</v>
      </c>
    </row>
    <row r="206" spans="1:9" ht="13.2" customHeight="1" x14ac:dyDescent="0.3">
      <c r="A206" s="2">
        <v>45068</v>
      </c>
      <c r="B206" s="3">
        <f ca="1">VLOOKUP(Table13[[#This Row],[PowRandNum]],Table37[#All],2)</f>
        <v>197</v>
      </c>
      <c r="C206" s="3" t="str">
        <f ca="1">VLOOKUP(Table13[[#This Row],[PowRandNum]],Table37[#All],3)</f>
        <v>Lower_Sturgeon</v>
      </c>
      <c r="D206" t="str">
        <f ca="1">VLOOKUP(Table13[[#This Row],[inspRand]],Table48[#All],2)</f>
        <v>Mike</v>
      </c>
      <c r="E206">
        <f ca="1">VLOOKUP(Table13[[#This Row],[statusRand]],Table59[#All],1)</f>
        <v>0</v>
      </c>
      <c r="F206" t="str">
        <f ca="1">VLOOKUP(Table13[[#This Row],[inspRand]],Table59[#All],3)</f>
        <v>Looks good</v>
      </c>
      <c r="G206">
        <f t="shared" ca="1" si="10"/>
        <v>54</v>
      </c>
      <c r="H206">
        <f t="shared" ca="1" si="11"/>
        <v>1</v>
      </c>
      <c r="I206">
        <f t="shared" ca="1" si="9"/>
        <v>0</v>
      </c>
    </row>
    <row r="207" spans="1:9" ht="13.2" customHeight="1" x14ac:dyDescent="0.3">
      <c r="A207" s="2">
        <v>45069</v>
      </c>
      <c r="B207" s="3">
        <f ca="1">VLOOKUP(Table13[[#This Row],[PowRandNum]],Table37[#All],2)</f>
        <v>210</v>
      </c>
      <c r="C207" s="3" t="str">
        <f ca="1">VLOOKUP(Table13[[#This Row],[PowRandNum]],Table37[#All],3)</f>
        <v>Manitou_Falls</v>
      </c>
      <c r="D207" t="str">
        <f ca="1">VLOOKUP(Table13[[#This Row],[inspRand]],Table48[#All],2)</f>
        <v>Rick</v>
      </c>
      <c r="E207">
        <f ca="1">VLOOKUP(Table13[[#This Row],[statusRand]],Table59[#All],1)</f>
        <v>0</v>
      </c>
      <c r="F207" t="str">
        <f ca="1">VLOOKUP(Table13[[#This Row],[inspRand]],Table59[#All],3)</f>
        <v>Missing equipment</v>
      </c>
      <c r="G207">
        <f t="shared" ca="1" si="10"/>
        <v>67</v>
      </c>
      <c r="H207">
        <f t="shared" ca="1" si="11"/>
        <v>8</v>
      </c>
      <c r="I207">
        <f t="shared" ca="1" si="9"/>
        <v>0</v>
      </c>
    </row>
    <row r="208" spans="1:9" ht="13.2" customHeight="1" x14ac:dyDescent="0.3">
      <c r="A208" s="2">
        <v>45070</v>
      </c>
      <c r="B208" s="3">
        <f ca="1">VLOOKUP(Table13[[#This Row],[PowRandNum]],Table37[#All],2)</f>
        <v>153</v>
      </c>
      <c r="C208" s="3" t="str">
        <f ca="1">VLOOKUP(Table13[[#This Row],[PowRandNum]],Table37[#All],3)</f>
        <v>Frankford</v>
      </c>
      <c r="D208" t="str">
        <f ca="1">VLOOKUP(Table13[[#This Row],[inspRand]],Table48[#All],2)</f>
        <v>Sam</v>
      </c>
      <c r="E208">
        <f ca="1">VLOOKUP(Table13[[#This Row],[statusRand]],Table59[#All],1)</f>
        <v>0</v>
      </c>
      <c r="F208" t="str">
        <f ca="1">VLOOKUP(Table13[[#This Row],[inspRand]],Table59[#All],3)</f>
        <v>Missing equipment</v>
      </c>
      <c r="G208">
        <f t="shared" ca="1" si="10"/>
        <v>10</v>
      </c>
      <c r="H208">
        <f t="shared" ca="1" si="11"/>
        <v>4</v>
      </c>
      <c r="I208">
        <f t="shared" ca="1" si="9"/>
        <v>0</v>
      </c>
    </row>
    <row r="209" spans="1:9" ht="13.2" customHeight="1" x14ac:dyDescent="0.3">
      <c r="A209" s="2">
        <v>45071</v>
      </c>
      <c r="B209" s="3">
        <f ca="1">VLOOKUP(Table13[[#This Row],[PowRandNum]],Table37[#All],2)</f>
        <v>179</v>
      </c>
      <c r="C209" s="3" t="str">
        <f ca="1">VLOOKUP(Table13[[#This Row],[PowRandNum]],Table37[#All],3)</f>
        <v>Elliot_Chute</v>
      </c>
      <c r="D209" t="str">
        <f ca="1">VLOOKUP(Table13[[#This Row],[inspRand]],Table48[#All],2)</f>
        <v>Summer</v>
      </c>
      <c r="E209">
        <f ca="1">VLOOKUP(Table13[[#This Row],[statusRand]],Table59[#All],1)</f>
        <v>2</v>
      </c>
      <c r="F209" t="str">
        <f ca="1">VLOOKUP(Table13[[#This Row],[inspRand]],Table59[#All],3)</f>
        <v>Missing equipment</v>
      </c>
      <c r="G209">
        <f t="shared" ca="1" si="10"/>
        <v>36</v>
      </c>
      <c r="H209">
        <f t="shared" ca="1" si="11"/>
        <v>3</v>
      </c>
      <c r="I209">
        <f t="shared" ca="1" si="9"/>
        <v>2</v>
      </c>
    </row>
    <row r="210" spans="1:9" ht="13.2" customHeight="1" x14ac:dyDescent="0.3">
      <c r="A210" s="2">
        <v>45072</v>
      </c>
      <c r="B210" s="3">
        <f ca="1">VLOOKUP(Table13[[#This Row],[PowRandNum]],Table37[#All],2)</f>
        <v>146</v>
      </c>
      <c r="C210" s="3" t="str">
        <f ca="1">VLOOKUP(Table13[[#This Row],[PowRandNum]],Table37[#All],3)</f>
        <v>Bruce_Power</v>
      </c>
      <c r="D210" t="str">
        <f ca="1">VLOOKUP(Table13[[#This Row],[inspRand]],Table48[#All],2)</f>
        <v>Danielle</v>
      </c>
      <c r="E210">
        <f ca="1">VLOOKUP(Table13[[#This Row],[statusRand]],Table59[#All],1)</f>
        <v>0</v>
      </c>
      <c r="F210" t="str">
        <f ca="1">VLOOKUP(Table13[[#This Row],[inspRand]],Table59[#All],3)</f>
        <v>Missing equipment</v>
      </c>
      <c r="G210">
        <f t="shared" ca="1" si="10"/>
        <v>3</v>
      </c>
      <c r="H210">
        <f t="shared" ca="1" si="11"/>
        <v>10</v>
      </c>
      <c r="I210">
        <f t="shared" ca="1" si="9"/>
        <v>0</v>
      </c>
    </row>
    <row r="211" spans="1:9" ht="13.2" customHeight="1" x14ac:dyDescent="0.3">
      <c r="A211" s="2">
        <v>45073</v>
      </c>
      <c r="B211" s="3">
        <f ca="1">VLOOKUP(Table13[[#This Row],[PowRandNum]],Table37[#All],2)</f>
        <v>201</v>
      </c>
      <c r="C211" s="3" t="str">
        <f ca="1">VLOOKUP(Table13[[#This Row],[PowRandNum]],Table37[#All],3)</f>
        <v>Abitibi_Canyon</v>
      </c>
      <c r="D211" t="str">
        <f ca="1">VLOOKUP(Table13[[#This Row],[inspRand]],Table48[#All],2)</f>
        <v>Danielle</v>
      </c>
      <c r="E211">
        <f ca="1">VLOOKUP(Table13[[#This Row],[statusRand]],Table59[#All],1)</f>
        <v>0</v>
      </c>
      <c r="F211" t="str">
        <f ca="1">VLOOKUP(Table13[[#This Row],[inspRand]],Table59[#All],3)</f>
        <v>Missing equipment</v>
      </c>
      <c r="G211">
        <f t="shared" ca="1" si="10"/>
        <v>58</v>
      </c>
      <c r="H211">
        <f t="shared" ca="1" si="11"/>
        <v>10</v>
      </c>
      <c r="I211">
        <f t="shared" ca="1" si="9"/>
        <v>0</v>
      </c>
    </row>
    <row r="212" spans="1:9" ht="13.2" customHeight="1" x14ac:dyDescent="0.3">
      <c r="A212" s="2">
        <v>45074</v>
      </c>
      <c r="B212" s="3">
        <f ca="1">VLOOKUP(Table13[[#This Row],[PowRandNum]],Table37[#All],2)</f>
        <v>180</v>
      </c>
      <c r="C212" s="3" t="str">
        <f ca="1">VLOOKUP(Table13[[#This Row],[PowRandNum]],Table37[#All],3)</f>
        <v>Bingham_Chute</v>
      </c>
      <c r="D212" t="str">
        <f ca="1">VLOOKUP(Table13[[#This Row],[inspRand]],Table48[#All],2)</f>
        <v>Beth</v>
      </c>
      <c r="E212">
        <f ca="1">VLOOKUP(Table13[[#This Row],[statusRand]],Table59[#All],1)</f>
        <v>0</v>
      </c>
      <c r="F212" t="str">
        <f ca="1">VLOOKUP(Table13[[#This Row],[inspRand]],Table59[#All],3)</f>
        <v>Missing equipment</v>
      </c>
      <c r="G212">
        <f t="shared" ca="1" si="10"/>
        <v>37</v>
      </c>
      <c r="H212">
        <f t="shared" ca="1" si="11"/>
        <v>9</v>
      </c>
      <c r="I212">
        <f t="shared" ca="1" si="9"/>
        <v>0</v>
      </c>
    </row>
    <row r="213" spans="1:9" ht="13.2" customHeight="1" x14ac:dyDescent="0.3">
      <c r="A213" s="2">
        <v>45075</v>
      </c>
      <c r="B213" s="3">
        <f ca="1">VLOOKUP(Table13[[#This Row],[PowRandNum]],Table37[#All],2)</f>
        <v>201</v>
      </c>
      <c r="C213" s="3" t="str">
        <f ca="1">VLOOKUP(Table13[[#This Row],[PowRandNum]],Table37[#All],3)</f>
        <v>Abitibi_Canyon</v>
      </c>
      <c r="D213" t="str">
        <f ca="1">VLOOKUP(Table13[[#This Row],[inspRand]],Table48[#All],2)</f>
        <v>Danielle</v>
      </c>
      <c r="E213">
        <f ca="1">VLOOKUP(Table13[[#This Row],[statusRand]],Table59[#All],1)</f>
        <v>2</v>
      </c>
      <c r="F213" t="str">
        <f ca="1">VLOOKUP(Table13[[#This Row],[inspRand]],Table59[#All],3)</f>
        <v>Missing equipment</v>
      </c>
      <c r="G213">
        <f t="shared" ca="1" si="10"/>
        <v>58</v>
      </c>
      <c r="H213">
        <f t="shared" ca="1" si="11"/>
        <v>10</v>
      </c>
      <c r="I213">
        <f t="shared" ca="1" si="9"/>
        <v>2</v>
      </c>
    </row>
    <row r="214" spans="1:9" ht="13.2" customHeight="1" x14ac:dyDescent="0.3">
      <c r="A214" s="2">
        <v>45076</v>
      </c>
      <c r="B214" s="3">
        <f ca="1">VLOOKUP(Table13[[#This Row],[PowRandNum]],Table37[#All],2)</f>
        <v>178</v>
      </c>
      <c r="C214" s="3" t="str">
        <f ca="1">VLOOKUP(Table13[[#This Row],[PowRandNum]],Table37[#All],3)</f>
        <v>Chenaux</v>
      </c>
      <c r="D214" t="str">
        <f ca="1">VLOOKUP(Table13[[#This Row],[inspRand]],Table48[#All],2)</f>
        <v xml:space="preserve">Jerry </v>
      </c>
      <c r="E214">
        <f ca="1">VLOOKUP(Table13[[#This Row],[statusRand]],Table59[#All],1)</f>
        <v>2</v>
      </c>
      <c r="F214" t="str">
        <f ca="1">VLOOKUP(Table13[[#This Row],[inspRand]],Table59[#All],3)</f>
        <v>Missing equipment</v>
      </c>
      <c r="G214">
        <f t="shared" ca="1" si="10"/>
        <v>35</v>
      </c>
      <c r="H214">
        <f t="shared" ca="1" si="11"/>
        <v>6</v>
      </c>
      <c r="I214">
        <f t="shared" ca="1" si="9"/>
        <v>2</v>
      </c>
    </row>
    <row r="215" spans="1:9" ht="13.2" customHeight="1" x14ac:dyDescent="0.3">
      <c r="A215" s="2">
        <v>45077</v>
      </c>
      <c r="B215" s="3">
        <f ca="1">VLOOKUP(Table13[[#This Row],[PowRandNum]],Table37[#All],2)</f>
        <v>210</v>
      </c>
      <c r="C215" s="3" t="str">
        <f ca="1">VLOOKUP(Table13[[#This Row],[PowRandNum]],Table37[#All],3)</f>
        <v>Manitou_Falls</v>
      </c>
      <c r="D215" t="str">
        <f ca="1">VLOOKUP(Table13[[#This Row],[inspRand]],Table48[#All],2)</f>
        <v>Rick</v>
      </c>
      <c r="E215">
        <f ca="1">VLOOKUP(Table13[[#This Row],[statusRand]],Table59[#All],1)</f>
        <v>1</v>
      </c>
      <c r="F215" t="str">
        <f ca="1">VLOOKUP(Table13[[#This Row],[inspRand]],Table59[#All],3)</f>
        <v>Missing equipment</v>
      </c>
      <c r="G215">
        <f t="shared" ca="1" si="10"/>
        <v>67</v>
      </c>
      <c r="H215">
        <f t="shared" ca="1" si="11"/>
        <v>8</v>
      </c>
      <c r="I215">
        <f t="shared" ca="1" si="9"/>
        <v>1</v>
      </c>
    </row>
    <row r="216" spans="1:9" ht="13.2" customHeight="1" x14ac:dyDescent="0.3">
      <c r="A216" s="2">
        <v>45078</v>
      </c>
      <c r="B216" s="3">
        <f ca="1">VLOOKUP(Table13[[#This Row],[PowRandNum]],Table37[#All],2)</f>
        <v>148</v>
      </c>
      <c r="C216" s="3" t="str">
        <f ca="1">VLOOKUP(Table13[[#This Row],[PowRandNum]],Table37[#All],3)</f>
        <v>DeCew_2</v>
      </c>
      <c r="D216" t="str">
        <f ca="1">VLOOKUP(Table13[[#This Row],[inspRand]],Table48[#All],2)</f>
        <v>Sam</v>
      </c>
      <c r="E216">
        <f ca="1">VLOOKUP(Table13[[#This Row],[statusRand]],Table59[#All],1)</f>
        <v>1</v>
      </c>
      <c r="F216" t="str">
        <f ca="1">VLOOKUP(Table13[[#This Row],[inspRand]],Table59[#All],3)</f>
        <v>Missing equipment</v>
      </c>
      <c r="G216">
        <f t="shared" ca="1" si="10"/>
        <v>5</v>
      </c>
      <c r="H216">
        <f t="shared" ca="1" si="11"/>
        <v>4</v>
      </c>
      <c r="I216">
        <f t="shared" ca="1" si="9"/>
        <v>1</v>
      </c>
    </row>
    <row r="217" spans="1:9" ht="13.2" customHeight="1" x14ac:dyDescent="0.3">
      <c r="A217" s="2">
        <v>45079</v>
      </c>
      <c r="B217" s="3">
        <f ca="1">VLOOKUP(Table13[[#This Row],[PowRandNum]],Table37[#All],2)</f>
        <v>154</v>
      </c>
      <c r="C217" s="3" t="str">
        <f ca="1">VLOOKUP(Table13[[#This Row],[PowRandNum]],Table37[#All],3)</f>
        <v>Sills_Island</v>
      </c>
      <c r="D217" t="str">
        <f ca="1">VLOOKUP(Table13[[#This Row],[inspRand]],Table48[#All],2)</f>
        <v>Dave</v>
      </c>
      <c r="E217">
        <f ca="1">VLOOKUP(Table13[[#This Row],[statusRand]],Table59[#All],1)</f>
        <v>1</v>
      </c>
      <c r="F217" t="str">
        <f ca="1">VLOOKUP(Table13[[#This Row],[inspRand]],Table59[#All],3)</f>
        <v>Missing equipment</v>
      </c>
      <c r="G217">
        <f t="shared" ca="1" si="10"/>
        <v>11</v>
      </c>
      <c r="H217">
        <f t="shared" ca="1" si="11"/>
        <v>2</v>
      </c>
      <c r="I217">
        <f t="shared" ca="1" si="9"/>
        <v>1</v>
      </c>
    </row>
    <row r="218" spans="1:9" ht="13.2" customHeight="1" x14ac:dyDescent="0.3">
      <c r="A218" s="2">
        <v>45080</v>
      </c>
      <c r="B218" s="3">
        <f ca="1">VLOOKUP(Table13[[#This Row],[PowRandNum]],Table37[#All],2)</f>
        <v>166</v>
      </c>
      <c r="C218" s="3" t="str">
        <f ca="1">VLOOKUP(Table13[[#This Row],[PowRandNum]],Table37[#All],3)</f>
        <v>Trethewey_Falls</v>
      </c>
      <c r="D218" t="str">
        <f ca="1">VLOOKUP(Table13[[#This Row],[inspRand]],Table48[#All],2)</f>
        <v>Danielle</v>
      </c>
      <c r="E218">
        <f ca="1">VLOOKUP(Table13[[#This Row],[statusRand]],Table59[#All],1)</f>
        <v>0</v>
      </c>
      <c r="F218" t="str">
        <f ca="1">VLOOKUP(Table13[[#This Row],[inspRand]],Table59[#All],3)</f>
        <v>Missing equipment</v>
      </c>
      <c r="G218">
        <f t="shared" ca="1" si="10"/>
        <v>23</v>
      </c>
      <c r="H218">
        <f t="shared" ca="1" si="11"/>
        <v>10</v>
      </c>
      <c r="I218">
        <f t="shared" ca="1" si="9"/>
        <v>0</v>
      </c>
    </row>
    <row r="219" spans="1:9" ht="13.2" customHeight="1" x14ac:dyDescent="0.3">
      <c r="A219" s="2">
        <v>45081</v>
      </c>
      <c r="B219" s="3">
        <f ca="1">VLOOKUP(Table13[[#This Row],[PowRandNum]],Table37[#All],2)</f>
        <v>200</v>
      </c>
      <c r="C219" s="3" t="str">
        <f ca="1">VLOOKUP(Table13[[#This Row],[PowRandNum]],Table37[#All],3)</f>
        <v>Pine_Portage</v>
      </c>
      <c r="D219" t="str">
        <f ca="1">VLOOKUP(Table13[[#This Row],[inspRand]],Table48[#All],2)</f>
        <v>Beth</v>
      </c>
      <c r="E219">
        <f ca="1">VLOOKUP(Table13[[#This Row],[statusRand]],Table59[#All],1)</f>
        <v>1</v>
      </c>
      <c r="F219" t="str">
        <f ca="1">VLOOKUP(Table13[[#This Row],[inspRand]],Table59[#All],3)</f>
        <v>Missing equipment</v>
      </c>
      <c r="G219">
        <f t="shared" ca="1" si="10"/>
        <v>57</v>
      </c>
      <c r="H219">
        <f t="shared" ca="1" si="11"/>
        <v>9</v>
      </c>
      <c r="I219">
        <f t="shared" ca="1" si="9"/>
        <v>1</v>
      </c>
    </row>
    <row r="220" spans="1:9" ht="13.2" customHeight="1" x14ac:dyDescent="0.3">
      <c r="A220" s="2">
        <v>45082</v>
      </c>
      <c r="B220" s="3">
        <f ca="1">VLOOKUP(Table13[[#This Row],[PowRandNum]],Table37[#All],2)</f>
        <v>158</v>
      </c>
      <c r="C220" s="3" t="str">
        <f ca="1">VLOOKUP(Table13[[#This Row],[PowRandNum]],Table37[#All],3)</f>
        <v>Seymour</v>
      </c>
      <c r="D220" t="str">
        <f ca="1">VLOOKUP(Table13[[#This Row],[inspRand]],Table48[#All],2)</f>
        <v>Steve</v>
      </c>
      <c r="E220">
        <f ca="1">VLOOKUP(Table13[[#This Row],[statusRand]],Table59[#All],1)</f>
        <v>0</v>
      </c>
      <c r="F220" t="str">
        <f ca="1">VLOOKUP(Table13[[#This Row],[inspRand]],Table59[#All],3)</f>
        <v>Missing equipment</v>
      </c>
      <c r="G220">
        <f t="shared" ca="1" si="10"/>
        <v>15</v>
      </c>
      <c r="H220">
        <f t="shared" ca="1" si="11"/>
        <v>5</v>
      </c>
      <c r="I220">
        <f t="shared" ca="1" si="9"/>
        <v>0</v>
      </c>
    </row>
    <row r="221" spans="1:9" ht="13.2" customHeight="1" x14ac:dyDescent="0.3">
      <c r="A221" s="2">
        <v>45083</v>
      </c>
      <c r="B221" s="3">
        <f ca="1">VLOOKUP(Table13[[#This Row],[PowRandNum]],Table37[#All],2)</f>
        <v>153</v>
      </c>
      <c r="C221" s="3" t="str">
        <f ca="1">VLOOKUP(Table13[[#This Row],[PowRandNum]],Table37[#All],3)</f>
        <v>Frankford</v>
      </c>
      <c r="D221" t="str">
        <f ca="1">VLOOKUP(Table13[[#This Row],[inspRand]],Table48[#All],2)</f>
        <v xml:space="preserve">Jerry </v>
      </c>
      <c r="E221">
        <f ca="1">VLOOKUP(Table13[[#This Row],[statusRand]],Table59[#All],1)</f>
        <v>0</v>
      </c>
      <c r="F221" t="str">
        <f ca="1">VLOOKUP(Table13[[#This Row],[inspRand]],Table59[#All],3)</f>
        <v>Missing equipment</v>
      </c>
      <c r="G221">
        <f t="shared" ca="1" si="10"/>
        <v>10</v>
      </c>
      <c r="H221">
        <f t="shared" ca="1" si="11"/>
        <v>6</v>
      </c>
      <c r="I221">
        <f t="shared" ca="1" si="9"/>
        <v>0</v>
      </c>
    </row>
    <row r="222" spans="1:9" ht="13.2" customHeight="1" x14ac:dyDescent="0.3">
      <c r="A222" s="2">
        <v>45084</v>
      </c>
      <c r="B222" s="3">
        <f ca="1">VLOOKUP(Table13[[#This Row],[PowRandNum]],Table37[#All],2)</f>
        <v>180</v>
      </c>
      <c r="C222" s="3" t="str">
        <f ca="1">VLOOKUP(Table13[[#This Row],[PowRandNum]],Table37[#All],3)</f>
        <v>Bingham_Chute</v>
      </c>
      <c r="D222" t="str">
        <f ca="1">VLOOKUP(Table13[[#This Row],[inspRand]],Table48[#All],2)</f>
        <v>Summer</v>
      </c>
      <c r="E222">
        <f ca="1">VLOOKUP(Table13[[#This Row],[statusRand]],Table59[#All],1)</f>
        <v>0</v>
      </c>
      <c r="F222" t="str">
        <f ca="1">VLOOKUP(Table13[[#This Row],[inspRand]],Table59[#All],3)</f>
        <v>Missing equipment</v>
      </c>
      <c r="G222">
        <f t="shared" ca="1" si="10"/>
        <v>37</v>
      </c>
      <c r="H222">
        <f t="shared" ca="1" si="11"/>
        <v>3</v>
      </c>
      <c r="I222">
        <f t="shared" ca="1" si="9"/>
        <v>0</v>
      </c>
    </row>
    <row r="223" spans="1:9" ht="13.2" customHeight="1" x14ac:dyDescent="0.3">
      <c r="A223" s="2">
        <v>45085</v>
      </c>
      <c r="B223" s="3">
        <f ca="1">VLOOKUP(Table13[[#This Row],[PowRandNum]],Table37[#All],2)</f>
        <v>198</v>
      </c>
      <c r="C223" s="3" t="str">
        <f ca="1">VLOOKUP(Table13[[#This Row],[PowRandNum]],Table37[#All],3)</f>
        <v>Alexander</v>
      </c>
      <c r="D223" t="str">
        <f ca="1">VLOOKUP(Table13[[#This Row],[inspRand]],Table48[#All],2)</f>
        <v>Mike</v>
      </c>
      <c r="E223">
        <f ca="1">VLOOKUP(Table13[[#This Row],[statusRand]],Table59[#All],1)</f>
        <v>1</v>
      </c>
      <c r="F223" t="str">
        <f ca="1">VLOOKUP(Table13[[#This Row],[inspRand]],Table59[#All],3)</f>
        <v>Looks good</v>
      </c>
      <c r="G223">
        <f t="shared" ca="1" si="10"/>
        <v>55</v>
      </c>
      <c r="H223">
        <f t="shared" ca="1" si="11"/>
        <v>1</v>
      </c>
      <c r="I223">
        <f t="shared" ca="1" si="9"/>
        <v>1</v>
      </c>
    </row>
    <row r="224" spans="1:9" ht="13.2" customHeight="1" x14ac:dyDescent="0.3">
      <c r="A224" s="2">
        <v>45086</v>
      </c>
      <c r="B224" s="3">
        <f ca="1">VLOOKUP(Table13[[#This Row],[PowRandNum]],Table37[#All],2)</f>
        <v>146</v>
      </c>
      <c r="C224" s="3" t="str">
        <f ca="1">VLOOKUP(Table13[[#This Row],[PowRandNum]],Table37[#All],3)</f>
        <v>Bruce_Power</v>
      </c>
      <c r="D224" t="str">
        <f ca="1">VLOOKUP(Table13[[#This Row],[inspRand]],Table48[#All],2)</f>
        <v xml:space="preserve">Morty </v>
      </c>
      <c r="E224">
        <f ca="1">VLOOKUP(Table13[[#This Row],[statusRand]],Table59[#All],1)</f>
        <v>0</v>
      </c>
      <c r="F224" t="str">
        <f ca="1">VLOOKUP(Table13[[#This Row],[inspRand]],Table59[#All],3)</f>
        <v>Missing equipment</v>
      </c>
      <c r="G224">
        <f t="shared" ca="1" si="10"/>
        <v>3</v>
      </c>
      <c r="H224">
        <f t="shared" ca="1" si="11"/>
        <v>7</v>
      </c>
      <c r="I224">
        <f t="shared" ca="1" si="9"/>
        <v>0</v>
      </c>
    </row>
    <row r="225" spans="1:9" ht="13.2" customHeight="1" x14ac:dyDescent="0.3">
      <c r="A225" s="2">
        <v>45087</v>
      </c>
      <c r="B225" s="3">
        <f ca="1">VLOOKUP(Table13[[#This Row],[PowRandNum]],Table37[#All],2)</f>
        <v>180</v>
      </c>
      <c r="C225" s="3" t="str">
        <f ca="1">VLOOKUP(Table13[[#This Row],[PowRandNum]],Table37[#All],3)</f>
        <v>Bingham_Chute</v>
      </c>
      <c r="D225" t="str">
        <f ca="1">VLOOKUP(Table13[[#This Row],[inspRand]],Table48[#All],2)</f>
        <v xml:space="preserve">Morty </v>
      </c>
      <c r="E225">
        <f ca="1">VLOOKUP(Table13[[#This Row],[statusRand]],Table59[#All],1)</f>
        <v>1</v>
      </c>
      <c r="F225" t="str">
        <f ca="1">VLOOKUP(Table13[[#This Row],[inspRand]],Table59[#All],3)</f>
        <v>Missing equipment</v>
      </c>
      <c r="G225">
        <f t="shared" ca="1" si="10"/>
        <v>37</v>
      </c>
      <c r="H225">
        <f t="shared" ca="1" si="11"/>
        <v>7</v>
      </c>
      <c r="I225">
        <f t="shared" ca="1" si="9"/>
        <v>1</v>
      </c>
    </row>
    <row r="226" spans="1:9" ht="13.2" customHeight="1" x14ac:dyDescent="0.3">
      <c r="A226" s="2">
        <v>45088</v>
      </c>
      <c r="B226" s="3">
        <f ca="1">VLOOKUP(Table13[[#This Row],[PowRandNum]],Table37[#All],2)</f>
        <v>185</v>
      </c>
      <c r="C226" s="3" t="str">
        <f ca="1">VLOOKUP(Table13[[#This Row],[PowRandNum]],Table37[#All],3)</f>
        <v>Crystal_Falls</v>
      </c>
      <c r="D226" t="str">
        <f ca="1">VLOOKUP(Table13[[#This Row],[inspRand]],Table48[#All],2)</f>
        <v xml:space="preserve">Morty </v>
      </c>
      <c r="E226">
        <f ca="1">VLOOKUP(Table13[[#This Row],[statusRand]],Table59[#All],1)</f>
        <v>1</v>
      </c>
      <c r="F226" t="str">
        <f ca="1">VLOOKUP(Table13[[#This Row],[inspRand]],Table59[#All],3)</f>
        <v>Missing equipment</v>
      </c>
      <c r="G226">
        <f t="shared" ca="1" si="10"/>
        <v>42</v>
      </c>
      <c r="H226">
        <f t="shared" ca="1" si="11"/>
        <v>7</v>
      </c>
      <c r="I226">
        <f t="shared" ref="I226:I289" ca="1" si="12">RANDBETWEEN(0,2)</f>
        <v>1</v>
      </c>
    </row>
    <row r="227" spans="1:9" ht="13.2" customHeight="1" x14ac:dyDescent="0.3">
      <c r="A227" s="2">
        <v>45089</v>
      </c>
      <c r="B227" s="3">
        <f ca="1">VLOOKUP(Table13[[#This Row],[PowRandNum]],Table37[#All],2)</f>
        <v>200</v>
      </c>
      <c r="C227" s="3" t="str">
        <f ca="1">VLOOKUP(Table13[[#This Row],[PowRandNum]],Table37[#All],3)</f>
        <v>Pine_Portage</v>
      </c>
      <c r="D227" t="str">
        <f ca="1">VLOOKUP(Table13[[#This Row],[inspRand]],Table48[#All],2)</f>
        <v>Summer</v>
      </c>
      <c r="E227">
        <f ca="1">VLOOKUP(Table13[[#This Row],[statusRand]],Table59[#All],1)</f>
        <v>0</v>
      </c>
      <c r="F227" t="str">
        <f ca="1">VLOOKUP(Table13[[#This Row],[inspRand]],Table59[#All],3)</f>
        <v>Missing equipment</v>
      </c>
      <c r="G227">
        <f t="shared" ca="1" si="10"/>
        <v>57</v>
      </c>
      <c r="H227">
        <f t="shared" ca="1" si="11"/>
        <v>3</v>
      </c>
      <c r="I227">
        <f t="shared" ca="1" si="12"/>
        <v>0</v>
      </c>
    </row>
    <row r="228" spans="1:9" ht="13.2" customHeight="1" x14ac:dyDescent="0.3">
      <c r="A228" s="2">
        <v>45090</v>
      </c>
      <c r="B228" s="3">
        <f ca="1">VLOOKUP(Table13[[#This Row],[PowRandNum]],Table37[#All],2)</f>
        <v>193</v>
      </c>
      <c r="C228" s="3" t="str">
        <f ca="1">VLOOKUP(Table13[[#This Row],[PowRandNum]],Table37[#All],3)</f>
        <v>Kakabeka_Falls</v>
      </c>
      <c r="D228" t="str">
        <f ca="1">VLOOKUP(Table13[[#This Row],[inspRand]],Table48[#All],2)</f>
        <v>Summer</v>
      </c>
      <c r="E228">
        <f ca="1">VLOOKUP(Table13[[#This Row],[statusRand]],Table59[#All],1)</f>
        <v>0</v>
      </c>
      <c r="F228" t="str">
        <f ca="1">VLOOKUP(Table13[[#This Row],[inspRand]],Table59[#All],3)</f>
        <v>Missing equipment</v>
      </c>
      <c r="G228">
        <f t="shared" ca="1" si="10"/>
        <v>50</v>
      </c>
      <c r="H228">
        <f t="shared" ca="1" si="11"/>
        <v>3</v>
      </c>
      <c r="I228">
        <f t="shared" ca="1" si="12"/>
        <v>0</v>
      </c>
    </row>
    <row r="229" spans="1:9" ht="13.2" customHeight="1" x14ac:dyDescent="0.3">
      <c r="A229" s="2">
        <v>45091</v>
      </c>
      <c r="B229" s="3">
        <f ca="1">VLOOKUP(Table13[[#This Row],[PowRandNum]],Table37[#All],2)</f>
        <v>149</v>
      </c>
      <c r="C229" s="3" t="str">
        <f ca="1">VLOOKUP(Table13[[#This Row],[PowRandNum]],Table37[#All],3)</f>
        <v>SAB_Pump</v>
      </c>
      <c r="D229" t="str">
        <f ca="1">VLOOKUP(Table13[[#This Row],[inspRand]],Table48[#All],2)</f>
        <v>Rick</v>
      </c>
      <c r="E229">
        <f ca="1">VLOOKUP(Table13[[#This Row],[statusRand]],Table59[#All],1)</f>
        <v>2</v>
      </c>
      <c r="F229" t="str">
        <f ca="1">VLOOKUP(Table13[[#This Row],[inspRand]],Table59[#All],3)</f>
        <v>Missing equipment</v>
      </c>
      <c r="G229">
        <f t="shared" ca="1" si="10"/>
        <v>6</v>
      </c>
      <c r="H229">
        <f t="shared" ca="1" si="11"/>
        <v>8</v>
      </c>
      <c r="I229">
        <f t="shared" ca="1" si="12"/>
        <v>2</v>
      </c>
    </row>
    <row r="230" spans="1:9" ht="13.2" customHeight="1" x14ac:dyDescent="0.3">
      <c r="A230" s="2">
        <v>45092</v>
      </c>
      <c r="B230" s="3">
        <f ca="1">VLOOKUP(Table13[[#This Row],[PowRandNum]],Table37[#All],2)</f>
        <v>144</v>
      </c>
      <c r="C230" s="3" t="str">
        <f ca="1">VLOOKUP(Table13[[#This Row],[PowRandNum]],Table37[#All],3)</f>
        <v>Darlington</v>
      </c>
      <c r="D230" t="str">
        <f ca="1">VLOOKUP(Table13[[#This Row],[inspRand]],Table48[#All],2)</f>
        <v xml:space="preserve">Jerry </v>
      </c>
      <c r="E230">
        <f ca="1">VLOOKUP(Table13[[#This Row],[statusRand]],Table59[#All],1)</f>
        <v>0</v>
      </c>
      <c r="F230" t="str">
        <f ca="1">VLOOKUP(Table13[[#This Row],[inspRand]],Table59[#All],3)</f>
        <v>Missing equipment</v>
      </c>
      <c r="G230">
        <f t="shared" ca="1" si="10"/>
        <v>1</v>
      </c>
      <c r="H230">
        <f t="shared" ca="1" si="11"/>
        <v>6</v>
      </c>
      <c r="I230">
        <f t="shared" ca="1" si="12"/>
        <v>0</v>
      </c>
    </row>
    <row r="231" spans="1:9" ht="13.2" customHeight="1" x14ac:dyDescent="0.3">
      <c r="A231" s="2">
        <v>45093</v>
      </c>
      <c r="B231" s="3">
        <f ca="1">VLOOKUP(Table13[[#This Row],[PowRandNum]],Table37[#All],2)</f>
        <v>164</v>
      </c>
      <c r="C231" s="3" t="str">
        <f ca="1">VLOOKUP(Table13[[#This Row],[PowRandNum]],Table37[#All],3)</f>
        <v>Merrickville</v>
      </c>
      <c r="D231" t="str">
        <f ca="1">VLOOKUP(Table13[[#This Row],[inspRand]],Table48[#All],2)</f>
        <v xml:space="preserve">Jerry </v>
      </c>
      <c r="E231">
        <f ca="1">VLOOKUP(Table13[[#This Row],[statusRand]],Table59[#All],1)</f>
        <v>2</v>
      </c>
      <c r="F231" t="str">
        <f ca="1">VLOOKUP(Table13[[#This Row],[inspRand]],Table59[#All],3)</f>
        <v>Missing equipment</v>
      </c>
      <c r="G231">
        <f t="shared" ca="1" si="10"/>
        <v>21</v>
      </c>
      <c r="H231">
        <f t="shared" ca="1" si="11"/>
        <v>6</v>
      </c>
      <c r="I231">
        <f t="shared" ca="1" si="12"/>
        <v>2</v>
      </c>
    </row>
    <row r="232" spans="1:9" ht="13.2" customHeight="1" x14ac:dyDescent="0.3">
      <c r="A232" s="2">
        <v>45094</v>
      </c>
      <c r="B232" s="3">
        <f ca="1">VLOOKUP(Table13[[#This Row],[PowRandNum]],Table37[#All],2)</f>
        <v>184</v>
      </c>
      <c r="C232" s="3" t="str">
        <f ca="1">VLOOKUP(Table13[[#This Row],[PowRandNum]],Table37[#All],3)</f>
        <v>Otto_Holden</v>
      </c>
      <c r="D232" t="str">
        <f ca="1">VLOOKUP(Table13[[#This Row],[inspRand]],Table48[#All],2)</f>
        <v>Dave</v>
      </c>
      <c r="E232">
        <f ca="1">VLOOKUP(Table13[[#This Row],[statusRand]],Table59[#All],1)</f>
        <v>2</v>
      </c>
      <c r="F232" t="str">
        <f ca="1">VLOOKUP(Table13[[#This Row],[inspRand]],Table59[#All],3)</f>
        <v>Missing equipment</v>
      </c>
      <c r="G232">
        <f t="shared" ca="1" si="10"/>
        <v>41</v>
      </c>
      <c r="H232">
        <f t="shared" ca="1" si="11"/>
        <v>2</v>
      </c>
      <c r="I232">
        <f t="shared" ca="1" si="12"/>
        <v>2</v>
      </c>
    </row>
    <row r="233" spans="1:9" ht="13.2" customHeight="1" x14ac:dyDescent="0.3">
      <c r="A233" s="2">
        <v>45095</v>
      </c>
      <c r="B233" s="3">
        <f ca="1">VLOOKUP(Table13[[#This Row],[PowRandNum]],Table37[#All],2)</f>
        <v>149</v>
      </c>
      <c r="C233" s="3" t="str">
        <f ca="1">VLOOKUP(Table13[[#This Row],[PowRandNum]],Table37[#All],3)</f>
        <v>SAB_Pump</v>
      </c>
      <c r="D233" t="str">
        <f ca="1">VLOOKUP(Table13[[#This Row],[inspRand]],Table48[#All],2)</f>
        <v xml:space="preserve">Morty </v>
      </c>
      <c r="E233">
        <f ca="1">VLOOKUP(Table13[[#This Row],[statusRand]],Table59[#All],1)</f>
        <v>2</v>
      </c>
      <c r="F233" t="str">
        <f ca="1">VLOOKUP(Table13[[#This Row],[inspRand]],Table59[#All],3)</f>
        <v>Missing equipment</v>
      </c>
      <c r="G233">
        <f t="shared" ca="1" si="10"/>
        <v>6</v>
      </c>
      <c r="H233">
        <f t="shared" ca="1" si="11"/>
        <v>7</v>
      </c>
      <c r="I233">
        <f t="shared" ca="1" si="12"/>
        <v>2</v>
      </c>
    </row>
    <row r="234" spans="1:9" ht="13.2" customHeight="1" x14ac:dyDescent="0.3">
      <c r="A234" s="2">
        <v>45096</v>
      </c>
      <c r="B234" s="3">
        <f ca="1">VLOOKUP(Table13[[#This Row],[PowRandNum]],Table37[#All],2)</f>
        <v>175</v>
      </c>
      <c r="C234" s="3" t="str">
        <f ca="1">VLOOKUP(Table13[[#This Row],[PowRandNum]],Table37[#All],3)</f>
        <v>Stewartville</v>
      </c>
      <c r="D234" t="str">
        <f ca="1">VLOOKUP(Table13[[#This Row],[inspRand]],Table48[#All],2)</f>
        <v xml:space="preserve">Jerry </v>
      </c>
      <c r="E234">
        <f ca="1">VLOOKUP(Table13[[#This Row],[statusRand]],Table59[#All],1)</f>
        <v>2</v>
      </c>
      <c r="F234" t="str">
        <f ca="1">VLOOKUP(Table13[[#This Row],[inspRand]],Table59[#All],3)</f>
        <v>Missing equipment</v>
      </c>
      <c r="G234">
        <f t="shared" ca="1" si="10"/>
        <v>32</v>
      </c>
      <c r="H234">
        <f t="shared" ca="1" si="11"/>
        <v>6</v>
      </c>
      <c r="I234">
        <f t="shared" ca="1" si="12"/>
        <v>2</v>
      </c>
    </row>
    <row r="235" spans="1:9" ht="13.2" customHeight="1" x14ac:dyDescent="0.3">
      <c r="A235" s="2">
        <v>45097</v>
      </c>
      <c r="B235" s="3">
        <f ca="1">VLOOKUP(Table13[[#This Row],[PowRandNum]],Table37[#All],2)</f>
        <v>169</v>
      </c>
      <c r="C235" s="3" t="str">
        <f ca="1">VLOOKUP(Table13[[#This Row],[PowRandNum]],Table37[#All],3)</f>
        <v>R._H._Saunders</v>
      </c>
      <c r="D235" t="str">
        <f ca="1">VLOOKUP(Table13[[#This Row],[inspRand]],Table48[#All],2)</f>
        <v xml:space="preserve">Jerry </v>
      </c>
      <c r="E235">
        <f ca="1">VLOOKUP(Table13[[#This Row],[statusRand]],Table59[#All],1)</f>
        <v>2</v>
      </c>
      <c r="F235" t="str">
        <f ca="1">VLOOKUP(Table13[[#This Row],[inspRand]],Table59[#All],3)</f>
        <v>Missing equipment</v>
      </c>
      <c r="G235">
        <f t="shared" ca="1" si="10"/>
        <v>26</v>
      </c>
      <c r="H235">
        <f t="shared" ca="1" si="11"/>
        <v>6</v>
      </c>
      <c r="I235">
        <f t="shared" ca="1" si="12"/>
        <v>2</v>
      </c>
    </row>
    <row r="236" spans="1:9" ht="13.2" customHeight="1" x14ac:dyDescent="0.3">
      <c r="A236" s="2">
        <v>45098</v>
      </c>
      <c r="B236" s="3">
        <f ca="1">VLOOKUP(Table13[[#This Row],[PowRandNum]],Table37[#All],2)</f>
        <v>146</v>
      </c>
      <c r="C236" s="3" t="str">
        <f ca="1">VLOOKUP(Table13[[#This Row],[PowRandNum]],Table37[#All],3)</f>
        <v>Bruce_Power</v>
      </c>
      <c r="D236" t="str">
        <f ca="1">VLOOKUP(Table13[[#This Row],[inspRand]],Table48[#All],2)</f>
        <v>Danielle</v>
      </c>
      <c r="E236">
        <f ca="1">VLOOKUP(Table13[[#This Row],[statusRand]],Table59[#All],1)</f>
        <v>0</v>
      </c>
      <c r="F236" t="str">
        <f ca="1">VLOOKUP(Table13[[#This Row],[inspRand]],Table59[#All],3)</f>
        <v>Missing equipment</v>
      </c>
      <c r="G236">
        <f t="shared" ca="1" si="10"/>
        <v>3</v>
      </c>
      <c r="H236">
        <f t="shared" ca="1" si="11"/>
        <v>10</v>
      </c>
      <c r="I236">
        <f t="shared" ca="1" si="12"/>
        <v>0</v>
      </c>
    </row>
    <row r="237" spans="1:9" ht="13.2" customHeight="1" x14ac:dyDescent="0.3">
      <c r="A237" s="2">
        <v>45099</v>
      </c>
      <c r="B237" s="3">
        <f ca="1">VLOOKUP(Table13[[#This Row],[PowRandNum]],Table37[#All],2)</f>
        <v>156</v>
      </c>
      <c r="C237" s="3" t="str">
        <f ca="1">VLOOKUP(Table13[[#This Row],[PowRandNum]],Table37[#All],3)</f>
        <v>Hagues_Reach</v>
      </c>
      <c r="D237" t="str">
        <f ca="1">VLOOKUP(Table13[[#This Row],[inspRand]],Table48[#All],2)</f>
        <v xml:space="preserve">Morty </v>
      </c>
      <c r="E237">
        <f ca="1">VLOOKUP(Table13[[#This Row],[statusRand]],Table59[#All],1)</f>
        <v>2</v>
      </c>
      <c r="F237" t="str">
        <f ca="1">VLOOKUP(Table13[[#This Row],[inspRand]],Table59[#All],3)</f>
        <v>Missing equipment</v>
      </c>
      <c r="G237">
        <f t="shared" ca="1" si="10"/>
        <v>13</v>
      </c>
      <c r="H237">
        <f t="shared" ca="1" si="11"/>
        <v>7</v>
      </c>
      <c r="I237">
        <f t="shared" ca="1" si="12"/>
        <v>2</v>
      </c>
    </row>
    <row r="238" spans="1:9" ht="13.2" customHeight="1" x14ac:dyDescent="0.3">
      <c r="A238" s="2">
        <v>45100</v>
      </c>
      <c r="B238" s="3">
        <f ca="1">VLOOKUP(Table13[[#This Row],[PowRandNum]],Table37[#All],2)</f>
        <v>144</v>
      </c>
      <c r="C238" s="3" t="str">
        <f ca="1">VLOOKUP(Table13[[#This Row],[PowRandNum]],Table37[#All],3)</f>
        <v>Darlington</v>
      </c>
      <c r="D238" t="str">
        <f ca="1">VLOOKUP(Table13[[#This Row],[inspRand]],Table48[#All],2)</f>
        <v>Sam</v>
      </c>
      <c r="E238">
        <f ca="1">VLOOKUP(Table13[[#This Row],[statusRand]],Table59[#All],1)</f>
        <v>1</v>
      </c>
      <c r="F238" t="str">
        <f ca="1">VLOOKUP(Table13[[#This Row],[inspRand]],Table59[#All],3)</f>
        <v>Missing equipment</v>
      </c>
      <c r="G238">
        <f t="shared" ca="1" si="10"/>
        <v>1</v>
      </c>
      <c r="H238">
        <f t="shared" ca="1" si="11"/>
        <v>4</v>
      </c>
      <c r="I238">
        <f t="shared" ca="1" si="12"/>
        <v>1</v>
      </c>
    </row>
    <row r="239" spans="1:9" ht="13.2" customHeight="1" x14ac:dyDescent="0.3">
      <c r="A239" s="2">
        <v>45101</v>
      </c>
      <c r="B239" s="3">
        <f ca="1">VLOOKUP(Table13[[#This Row],[PowRandNum]],Table37[#All],2)</f>
        <v>150</v>
      </c>
      <c r="C239" s="3" t="str">
        <f ca="1">VLOOKUP(Table13[[#This Row],[PowRandNum]],Table37[#All],3)</f>
        <v>SAB_II</v>
      </c>
      <c r="D239" t="str">
        <f ca="1">VLOOKUP(Table13[[#This Row],[inspRand]],Table48[#All],2)</f>
        <v>Danielle</v>
      </c>
      <c r="E239">
        <f ca="1">VLOOKUP(Table13[[#This Row],[statusRand]],Table59[#All],1)</f>
        <v>1</v>
      </c>
      <c r="F239" t="str">
        <f ca="1">VLOOKUP(Table13[[#This Row],[inspRand]],Table59[#All],3)</f>
        <v>Missing equipment</v>
      </c>
      <c r="G239">
        <f t="shared" ca="1" si="10"/>
        <v>7</v>
      </c>
      <c r="H239">
        <f t="shared" ca="1" si="11"/>
        <v>10</v>
      </c>
      <c r="I239">
        <f t="shared" ca="1" si="12"/>
        <v>1</v>
      </c>
    </row>
    <row r="240" spans="1:9" ht="13.2" customHeight="1" x14ac:dyDescent="0.3">
      <c r="A240" s="2">
        <v>45102</v>
      </c>
      <c r="B240" s="3">
        <f ca="1">VLOOKUP(Table13[[#This Row],[PowRandNum]],Table37[#All],2)</f>
        <v>177</v>
      </c>
      <c r="C240" s="3" t="str">
        <f ca="1">VLOOKUP(Table13[[#This Row],[PowRandNum]],Table37[#All],3)</f>
        <v>Chats_Falls</v>
      </c>
      <c r="D240" t="str">
        <f ca="1">VLOOKUP(Table13[[#This Row],[inspRand]],Table48[#All],2)</f>
        <v>Beth</v>
      </c>
      <c r="E240">
        <f ca="1">VLOOKUP(Table13[[#This Row],[statusRand]],Table59[#All],1)</f>
        <v>2</v>
      </c>
      <c r="F240" t="str">
        <f ca="1">VLOOKUP(Table13[[#This Row],[inspRand]],Table59[#All],3)</f>
        <v>Missing equipment</v>
      </c>
      <c r="G240">
        <f t="shared" ca="1" si="10"/>
        <v>34</v>
      </c>
      <c r="H240">
        <f t="shared" ca="1" si="11"/>
        <v>9</v>
      </c>
      <c r="I240">
        <f t="shared" ca="1" si="12"/>
        <v>2</v>
      </c>
    </row>
    <row r="241" spans="1:9" ht="13.2" customHeight="1" x14ac:dyDescent="0.3">
      <c r="A241" s="2">
        <v>45103</v>
      </c>
      <c r="B241" s="3">
        <f ca="1">VLOOKUP(Table13[[#This Row],[PowRandNum]],Table37[#All],2)</f>
        <v>148</v>
      </c>
      <c r="C241" s="3" t="str">
        <f ca="1">VLOOKUP(Table13[[#This Row],[PowRandNum]],Table37[#All],3)</f>
        <v>DeCew_2</v>
      </c>
      <c r="D241" t="str">
        <f ca="1">VLOOKUP(Table13[[#This Row],[inspRand]],Table48[#All],2)</f>
        <v xml:space="preserve">Morty </v>
      </c>
      <c r="E241">
        <f ca="1">VLOOKUP(Table13[[#This Row],[statusRand]],Table59[#All],1)</f>
        <v>1</v>
      </c>
      <c r="F241" t="str">
        <f ca="1">VLOOKUP(Table13[[#This Row],[inspRand]],Table59[#All],3)</f>
        <v>Missing equipment</v>
      </c>
      <c r="G241">
        <f t="shared" ca="1" si="10"/>
        <v>5</v>
      </c>
      <c r="H241">
        <f t="shared" ca="1" si="11"/>
        <v>7</v>
      </c>
      <c r="I241">
        <f t="shared" ca="1" si="12"/>
        <v>1</v>
      </c>
    </row>
    <row r="242" spans="1:9" ht="13.2" customHeight="1" x14ac:dyDescent="0.3">
      <c r="A242" s="2">
        <v>45104</v>
      </c>
      <c r="B242" s="3">
        <f ca="1">VLOOKUP(Table13[[#This Row],[PowRandNum]],Table37[#All],2)</f>
        <v>166</v>
      </c>
      <c r="C242" s="3" t="str">
        <f ca="1">VLOOKUP(Table13[[#This Row],[PowRandNum]],Table37[#All],3)</f>
        <v>Trethewey_Falls</v>
      </c>
      <c r="D242" t="str">
        <f ca="1">VLOOKUP(Table13[[#This Row],[inspRand]],Table48[#All],2)</f>
        <v>Rick</v>
      </c>
      <c r="E242">
        <f ca="1">VLOOKUP(Table13[[#This Row],[statusRand]],Table59[#All],1)</f>
        <v>2</v>
      </c>
      <c r="F242" t="str">
        <f ca="1">VLOOKUP(Table13[[#This Row],[inspRand]],Table59[#All],3)</f>
        <v>Missing equipment</v>
      </c>
      <c r="G242">
        <f t="shared" ca="1" si="10"/>
        <v>23</v>
      </c>
      <c r="H242">
        <f t="shared" ca="1" si="11"/>
        <v>8</v>
      </c>
      <c r="I242">
        <f t="shared" ca="1" si="12"/>
        <v>2</v>
      </c>
    </row>
    <row r="243" spans="1:9" ht="13.2" customHeight="1" x14ac:dyDescent="0.3">
      <c r="A243" s="2">
        <v>45105</v>
      </c>
      <c r="B243" s="3">
        <f ca="1">VLOOKUP(Table13[[#This Row],[PowRandNum]],Table37[#All],2)</f>
        <v>151</v>
      </c>
      <c r="C243" s="3" t="str">
        <f ca="1">VLOOKUP(Table13[[#This Row],[PowRandNum]],Table37[#All],3)</f>
        <v>SAB_I</v>
      </c>
      <c r="D243" t="str">
        <f ca="1">VLOOKUP(Table13[[#This Row],[inspRand]],Table48[#All],2)</f>
        <v>Beth</v>
      </c>
      <c r="E243">
        <f ca="1">VLOOKUP(Table13[[#This Row],[statusRand]],Table59[#All],1)</f>
        <v>0</v>
      </c>
      <c r="F243" t="str">
        <f ca="1">VLOOKUP(Table13[[#This Row],[inspRand]],Table59[#All],3)</f>
        <v>Missing equipment</v>
      </c>
      <c r="G243">
        <f t="shared" ca="1" si="10"/>
        <v>8</v>
      </c>
      <c r="H243">
        <f t="shared" ca="1" si="11"/>
        <v>9</v>
      </c>
      <c r="I243">
        <f t="shared" ca="1" si="12"/>
        <v>0</v>
      </c>
    </row>
    <row r="244" spans="1:9" ht="13.2" customHeight="1" x14ac:dyDescent="0.3">
      <c r="A244" s="2">
        <v>45106</v>
      </c>
      <c r="B244" s="3">
        <f ca="1">VLOOKUP(Table13[[#This Row],[PowRandNum]],Table37[#All],2)</f>
        <v>178</v>
      </c>
      <c r="C244" s="3" t="str">
        <f ca="1">VLOOKUP(Table13[[#This Row],[PowRandNum]],Table37[#All],3)</f>
        <v>Chenaux</v>
      </c>
      <c r="D244" t="str">
        <f ca="1">VLOOKUP(Table13[[#This Row],[inspRand]],Table48[#All],2)</f>
        <v>Dave</v>
      </c>
      <c r="E244">
        <f ca="1">VLOOKUP(Table13[[#This Row],[statusRand]],Table59[#All],1)</f>
        <v>0</v>
      </c>
      <c r="F244" t="str">
        <f ca="1">VLOOKUP(Table13[[#This Row],[inspRand]],Table59[#All],3)</f>
        <v>Missing equipment</v>
      </c>
      <c r="G244">
        <f t="shared" ca="1" si="10"/>
        <v>35</v>
      </c>
      <c r="H244">
        <f t="shared" ca="1" si="11"/>
        <v>2</v>
      </c>
      <c r="I244">
        <f t="shared" ca="1" si="12"/>
        <v>0</v>
      </c>
    </row>
    <row r="245" spans="1:9" ht="13.2" customHeight="1" x14ac:dyDescent="0.3">
      <c r="A245" s="2">
        <v>45107</v>
      </c>
      <c r="B245" s="3">
        <f ca="1">VLOOKUP(Table13[[#This Row],[PowRandNum]],Table37[#All],2)</f>
        <v>188</v>
      </c>
      <c r="C245" s="3" t="str">
        <f ca="1">VLOOKUP(Table13[[#This Row],[PowRandNum]],Table37[#All],3)</f>
        <v>Matabitchuan</v>
      </c>
      <c r="D245" t="str">
        <f ca="1">VLOOKUP(Table13[[#This Row],[inspRand]],Table48[#All],2)</f>
        <v>Danielle</v>
      </c>
      <c r="E245">
        <f ca="1">VLOOKUP(Table13[[#This Row],[statusRand]],Table59[#All],1)</f>
        <v>1</v>
      </c>
      <c r="F245" t="str">
        <f ca="1">VLOOKUP(Table13[[#This Row],[inspRand]],Table59[#All],3)</f>
        <v>Missing equipment</v>
      </c>
      <c r="G245">
        <f t="shared" ca="1" si="10"/>
        <v>45</v>
      </c>
      <c r="H245">
        <f t="shared" ca="1" si="11"/>
        <v>10</v>
      </c>
      <c r="I245">
        <f t="shared" ca="1" si="12"/>
        <v>1</v>
      </c>
    </row>
    <row r="246" spans="1:9" ht="13.2" customHeight="1" x14ac:dyDescent="0.3">
      <c r="A246" s="2">
        <v>45108</v>
      </c>
      <c r="B246" s="3">
        <f ca="1">VLOOKUP(Table13[[#This Row],[PowRandNum]],Table37[#All],2)</f>
        <v>174</v>
      </c>
      <c r="C246" s="3" t="str">
        <f ca="1">VLOOKUP(Table13[[#This Row],[PowRandNum]],Table37[#All],3)</f>
        <v>Calabogie</v>
      </c>
      <c r="D246" t="str">
        <f ca="1">VLOOKUP(Table13[[#This Row],[inspRand]],Table48[#All],2)</f>
        <v>Danielle</v>
      </c>
      <c r="E246">
        <f ca="1">VLOOKUP(Table13[[#This Row],[statusRand]],Table59[#All],1)</f>
        <v>1</v>
      </c>
      <c r="F246" t="str">
        <f ca="1">VLOOKUP(Table13[[#This Row],[inspRand]],Table59[#All],3)</f>
        <v>Missing equipment</v>
      </c>
      <c r="G246">
        <f t="shared" ca="1" si="10"/>
        <v>31</v>
      </c>
      <c r="H246">
        <f t="shared" ca="1" si="11"/>
        <v>10</v>
      </c>
      <c r="I246">
        <f t="shared" ca="1" si="12"/>
        <v>1</v>
      </c>
    </row>
    <row r="247" spans="1:9" ht="13.2" customHeight="1" x14ac:dyDescent="0.3">
      <c r="A247" s="2">
        <v>45109</v>
      </c>
      <c r="B247" s="3">
        <f ca="1">VLOOKUP(Table13[[#This Row],[PowRandNum]],Table37[#All],2)</f>
        <v>208</v>
      </c>
      <c r="C247" s="3" t="str">
        <f ca="1">VLOOKUP(Table13[[#This Row],[PowRandNum]],Table37[#All],3)</f>
        <v>Otter_Rapids</v>
      </c>
      <c r="D247" t="str">
        <f ca="1">VLOOKUP(Table13[[#This Row],[inspRand]],Table48[#All],2)</f>
        <v>Dave</v>
      </c>
      <c r="E247">
        <f ca="1">VLOOKUP(Table13[[#This Row],[statusRand]],Table59[#All],1)</f>
        <v>2</v>
      </c>
      <c r="F247" t="str">
        <f ca="1">VLOOKUP(Table13[[#This Row],[inspRand]],Table59[#All],3)</f>
        <v>Missing equipment</v>
      </c>
      <c r="G247">
        <f t="shared" ca="1" si="10"/>
        <v>65</v>
      </c>
      <c r="H247">
        <f t="shared" ca="1" si="11"/>
        <v>2</v>
      </c>
      <c r="I247">
        <f t="shared" ca="1" si="12"/>
        <v>2</v>
      </c>
    </row>
    <row r="248" spans="1:9" ht="13.2" customHeight="1" x14ac:dyDescent="0.3">
      <c r="A248" s="2">
        <v>45110</v>
      </c>
      <c r="B248" s="3">
        <f ca="1">VLOOKUP(Table13[[#This Row],[PowRandNum]],Table37[#All],2)</f>
        <v>212</v>
      </c>
      <c r="C248" s="3" t="str">
        <f ca="1">VLOOKUP(Table13[[#This Row],[PowRandNum]],Table37[#All],3)</f>
        <v>Lac_Seul</v>
      </c>
      <c r="D248" t="str">
        <f ca="1">VLOOKUP(Table13[[#This Row],[inspRand]],Table48[#All],2)</f>
        <v>Dave</v>
      </c>
      <c r="E248">
        <f ca="1">VLOOKUP(Table13[[#This Row],[statusRand]],Table59[#All],1)</f>
        <v>2</v>
      </c>
      <c r="F248" t="str">
        <f ca="1">VLOOKUP(Table13[[#This Row],[inspRand]],Table59[#All],3)</f>
        <v>Missing equipment</v>
      </c>
      <c r="G248">
        <f t="shared" ca="1" si="10"/>
        <v>69</v>
      </c>
      <c r="H248">
        <f t="shared" ca="1" si="11"/>
        <v>2</v>
      </c>
      <c r="I248">
        <f t="shared" ca="1" si="12"/>
        <v>2</v>
      </c>
    </row>
    <row r="249" spans="1:9" ht="13.2" customHeight="1" x14ac:dyDescent="0.3">
      <c r="A249" s="2">
        <v>45111</v>
      </c>
      <c r="B249" s="3">
        <f ca="1">VLOOKUP(Table13[[#This Row],[PowRandNum]],Table37[#All],2)</f>
        <v>179</v>
      </c>
      <c r="C249" s="3" t="str">
        <f ca="1">VLOOKUP(Table13[[#This Row],[PowRandNum]],Table37[#All],3)</f>
        <v>Elliot_Chute</v>
      </c>
      <c r="D249" t="str">
        <f ca="1">VLOOKUP(Table13[[#This Row],[inspRand]],Table48[#All],2)</f>
        <v>Steve</v>
      </c>
      <c r="E249">
        <f ca="1">VLOOKUP(Table13[[#This Row],[statusRand]],Table59[#All],1)</f>
        <v>0</v>
      </c>
      <c r="F249" t="str">
        <f ca="1">VLOOKUP(Table13[[#This Row],[inspRand]],Table59[#All],3)</f>
        <v>Missing equipment</v>
      </c>
      <c r="G249">
        <f t="shared" ca="1" si="10"/>
        <v>36</v>
      </c>
      <c r="H249">
        <f t="shared" ca="1" si="11"/>
        <v>5</v>
      </c>
      <c r="I249">
        <f t="shared" ca="1" si="12"/>
        <v>0</v>
      </c>
    </row>
    <row r="250" spans="1:9" ht="13.2" customHeight="1" x14ac:dyDescent="0.3">
      <c r="A250" s="2">
        <v>45112</v>
      </c>
      <c r="B250" s="3">
        <f ca="1">VLOOKUP(Table13[[#This Row],[PowRandNum]],Table37[#All],2)</f>
        <v>165</v>
      </c>
      <c r="C250" s="3" t="str">
        <f ca="1">VLOOKUP(Table13[[#This Row],[PowRandNum]],Table37[#All],3)</f>
        <v>High_Falls</v>
      </c>
      <c r="D250" t="str">
        <f ca="1">VLOOKUP(Table13[[#This Row],[inspRand]],Table48[#All],2)</f>
        <v>Beth</v>
      </c>
      <c r="E250">
        <f ca="1">VLOOKUP(Table13[[#This Row],[statusRand]],Table59[#All],1)</f>
        <v>0</v>
      </c>
      <c r="F250" t="str">
        <f ca="1">VLOOKUP(Table13[[#This Row],[inspRand]],Table59[#All],3)</f>
        <v>Missing equipment</v>
      </c>
      <c r="G250">
        <f t="shared" ca="1" si="10"/>
        <v>22</v>
      </c>
      <c r="H250">
        <f t="shared" ca="1" si="11"/>
        <v>9</v>
      </c>
      <c r="I250">
        <f t="shared" ca="1" si="12"/>
        <v>0</v>
      </c>
    </row>
    <row r="251" spans="1:9" ht="13.2" customHeight="1" x14ac:dyDescent="0.3">
      <c r="A251" s="2">
        <v>45113</v>
      </c>
      <c r="B251" s="3">
        <f ca="1">VLOOKUP(Table13[[#This Row],[PowRandNum]],Table37[#All],2)</f>
        <v>199</v>
      </c>
      <c r="C251" s="3" t="str">
        <f ca="1">VLOOKUP(Table13[[#This Row],[PowRandNum]],Table37[#All],3)</f>
        <v>Cameron_Falls</v>
      </c>
      <c r="D251" t="str">
        <f ca="1">VLOOKUP(Table13[[#This Row],[inspRand]],Table48[#All],2)</f>
        <v>Summer</v>
      </c>
      <c r="E251">
        <f ca="1">VLOOKUP(Table13[[#This Row],[statusRand]],Table59[#All],1)</f>
        <v>0</v>
      </c>
      <c r="F251" t="str">
        <f ca="1">VLOOKUP(Table13[[#This Row],[inspRand]],Table59[#All],3)</f>
        <v>Missing equipment</v>
      </c>
      <c r="G251">
        <f t="shared" ca="1" si="10"/>
        <v>56</v>
      </c>
      <c r="H251">
        <f t="shared" ca="1" si="11"/>
        <v>3</v>
      </c>
      <c r="I251">
        <f t="shared" ca="1" si="12"/>
        <v>0</v>
      </c>
    </row>
    <row r="252" spans="1:9" ht="13.2" customHeight="1" x14ac:dyDescent="0.3">
      <c r="A252" s="2">
        <v>45114</v>
      </c>
      <c r="B252" s="3">
        <f ca="1">VLOOKUP(Table13[[#This Row],[PowRandNum]],Table37[#All],2)</f>
        <v>208</v>
      </c>
      <c r="C252" s="3" t="str">
        <f ca="1">VLOOKUP(Table13[[#This Row],[PowRandNum]],Table37[#All],3)</f>
        <v>Otter_Rapids</v>
      </c>
      <c r="D252" t="str">
        <f ca="1">VLOOKUP(Table13[[#This Row],[inspRand]],Table48[#All],2)</f>
        <v>Dave</v>
      </c>
      <c r="E252">
        <f ca="1">VLOOKUP(Table13[[#This Row],[statusRand]],Table59[#All],1)</f>
        <v>0</v>
      </c>
      <c r="F252" t="str">
        <f ca="1">VLOOKUP(Table13[[#This Row],[inspRand]],Table59[#All],3)</f>
        <v>Missing equipment</v>
      </c>
      <c r="G252">
        <f t="shared" ca="1" si="10"/>
        <v>65</v>
      </c>
      <c r="H252">
        <f t="shared" ca="1" si="11"/>
        <v>2</v>
      </c>
      <c r="I252">
        <f t="shared" ca="1" si="12"/>
        <v>0</v>
      </c>
    </row>
    <row r="253" spans="1:9" ht="13.2" customHeight="1" x14ac:dyDescent="0.3">
      <c r="A253" s="2">
        <v>45115</v>
      </c>
      <c r="B253" s="3">
        <f ca="1">VLOOKUP(Table13[[#This Row],[PowRandNum]],Table37[#All],2)</f>
        <v>200</v>
      </c>
      <c r="C253" s="3" t="str">
        <f ca="1">VLOOKUP(Table13[[#This Row],[PowRandNum]],Table37[#All],3)</f>
        <v>Pine_Portage</v>
      </c>
      <c r="D253" t="str">
        <f ca="1">VLOOKUP(Table13[[#This Row],[inspRand]],Table48[#All],2)</f>
        <v>Sam</v>
      </c>
      <c r="E253">
        <f ca="1">VLOOKUP(Table13[[#This Row],[statusRand]],Table59[#All],1)</f>
        <v>2</v>
      </c>
      <c r="F253" t="str">
        <f ca="1">VLOOKUP(Table13[[#This Row],[inspRand]],Table59[#All],3)</f>
        <v>Missing equipment</v>
      </c>
      <c r="G253">
        <f t="shared" ca="1" si="10"/>
        <v>57</v>
      </c>
      <c r="H253">
        <f t="shared" ca="1" si="11"/>
        <v>4</v>
      </c>
      <c r="I253">
        <f t="shared" ca="1" si="12"/>
        <v>2</v>
      </c>
    </row>
    <row r="254" spans="1:9" ht="13.2" customHeight="1" x14ac:dyDescent="0.3">
      <c r="A254" s="2">
        <v>45116</v>
      </c>
      <c r="B254" s="3">
        <f ca="1">VLOOKUP(Table13[[#This Row],[PowRandNum]],Table37[#All],2)</f>
        <v>189</v>
      </c>
      <c r="C254" s="3" t="str">
        <f ca="1">VLOOKUP(Table13[[#This Row],[PowRandNum]],Table37[#All],3)</f>
        <v>Lower_Notch</v>
      </c>
      <c r="D254" t="str">
        <f ca="1">VLOOKUP(Table13[[#This Row],[inspRand]],Table48[#All],2)</f>
        <v xml:space="preserve">Jerry </v>
      </c>
      <c r="E254">
        <f ca="1">VLOOKUP(Table13[[#This Row],[statusRand]],Table59[#All],1)</f>
        <v>1</v>
      </c>
      <c r="F254" t="str">
        <f ca="1">VLOOKUP(Table13[[#This Row],[inspRand]],Table59[#All],3)</f>
        <v>Missing equipment</v>
      </c>
      <c r="G254">
        <f t="shared" ca="1" si="10"/>
        <v>46</v>
      </c>
      <c r="H254">
        <f t="shared" ca="1" si="11"/>
        <v>6</v>
      </c>
      <c r="I254">
        <f t="shared" ca="1" si="12"/>
        <v>1</v>
      </c>
    </row>
    <row r="255" spans="1:9" ht="13.2" customHeight="1" x14ac:dyDescent="0.3">
      <c r="A255" s="2">
        <v>45117</v>
      </c>
      <c r="B255" s="3">
        <f ca="1">VLOOKUP(Table13[[#This Row],[PowRandNum]],Table37[#All],2)</f>
        <v>166</v>
      </c>
      <c r="C255" s="3" t="str">
        <f ca="1">VLOOKUP(Table13[[#This Row],[PowRandNum]],Table37[#All],3)</f>
        <v>Trethewey_Falls</v>
      </c>
      <c r="D255" t="str">
        <f ca="1">VLOOKUP(Table13[[#This Row],[inspRand]],Table48[#All],2)</f>
        <v>Beth</v>
      </c>
      <c r="E255">
        <f ca="1">VLOOKUP(Table13[[#This Row],[statusRand]],Table59[#All],1)</f>
        <v>1</v>
      </c>
      <c r="F255" t="str">
        <f ca="1">VLOOKUP(Table13[[#This Row],[inspRand]],Table59[#All],3)</f>
        <v>Missing equipment</v>
      </c>
      <c r="G255">
        <f t="shared" ca="1" si="10"/>
        <v>23</v>
      </c>
      <c r="H255">
        <f t="shared" ca="1" si="11"/>
        <v>9</v>
      </c>
      <c r="I255">
        <f t="shared" ca="1" si="12"/>
        <v>1</v>
      </c>
    </row>
    <row r="256" spans="1:9" ht="13.2" customHeight="1" x14ac:dyDescent="0.3">
      <c r="A256" s="2">
        <v>45118</v>
      </c>
      <c r="B256" s="3">
        <f ca="1">VLOOKUP(Table13[[#This Row],[PowRandNum]],Table37[#All],2)</f>
        <v>172</v>
      </c>
      <c r="C256" s="3" t="str">
        <f ca="1">VLOOKUP(Table13[[#This Row],[PowRandNum]],Table37[#All],3)</f>
        <v>Mountain_Chute</v>
      </c>
      <c r="D256" t="str">
        <f ca="1">VLOOKUP(Table13[[#This Row],[inspRand]],Table48[#All],2)</f>
        <v>Danielle</v>
      </c>
      <c r="E256">
        <f ca="1">VLOOKUP(Table13[[#This Row],[statusRand]],Table59[#All],1)</f>
        <v>1</v>
      </c>
      <c r="F256" t="str">
        <f ca="1">VLOOKUP(Table13[[#This Row],[inspRand]],Table59[#All],3)</f>
        <v>Missing equipment</v>
      </c>
      <c r="G256">
        <f t="shared" ca="1" si="10"/>
        <v>29</v>
      </c>
      <c r="H256">
        <f t="shared" ca="1" si="11"/>
        <v>10</v>
      </c>
      <c r="I256">
        <f t="shared" ca="1" si="12"/>
        <v>1</v>
      </c>
    </row>
    <row r="257" spans="1:9" ht="13.2" customHeight="1" x14ac:dyDescent="0.3">
      <c r="A257" s="2">
        <v>45119</v>
      </c>
      <c r="B257" s="3">
        <f ca="1">VLOOKUP(Table13[[#This Row],[PowRandNum]],Table37[#All],2)</f>
        <v>146</v>
      </c>
      <c r="C257" s="3" t="str">
        <f ca="1">VLOOKUP(Table13[[#This Row],[PowRandNum]],Table37[#All],3)</f>
        <v>Bruce_Power</v>
      </c>
      <c r="D257" t="str">
        <f ca="1">VLOOKUP(Table13[[#This Row],[inspRand]],Table48[#All],2)</f>
        <v>Rick</v>
      </c>
      <c r="E257">
        <f ca="1">VLOOKUP(Table13[[#This Row],[statusRand]],Table59[#All],1)</f>
        <v>1</v>
      </c>
      <c r="F257" t="str">
        <f ca="1">VLOOKUP(Table13[[#This Row],[inspRand]],Table59[#All],3)</f>
        <v>Missing equipment</v>
      </c>
      <c r="G257">
        <f t="shared" ca="1" si="10"/>
        <v>3</v>
      </c>
      <c r="H257">
        <f t="shared" ca="1" si="11"/>
        <v>8</v>
      </c>
      <c r="I257">
        <f t="shared" ca="1" si="12"/>
        <v>1</v>
      </c>
    </row>
    <row r="258" spans="1:9" ht="13.2" customHeight="1" x14ac:dyDescent="0.3">
      <c r="A258" s="2">
        <v>45120</v>
      </c>
      <c r="B258" s="3">
        <f ca="1">VLOOKUP(Table13[[#This Row],[PowRandNum]],Table37[#All],2)</f>
        <v>178</v>
      </c>
      <c r="C258" s="3" t="str">
        <f ca="1">VLOOKUP(Table13[[#This Row],[PowRandNum]],Table37[#All],3)</f>
        <v>Chenaux</v>
      </c>
      <c r="D258" t="str">
        <f ca="1">VLOOKUP(Table13[[#This Row],[inspRand]],Table48[#All],2)</f>
        <v xml:space="preserve">Morty </v>
      </c>
      <c r="E258">
        <f ca="1">VLOOKUP(Table13[[#This Row],[statusRand]],Table59[#All],1)</f>
        <v>0</v>
      </c>
      <c r="F258" t="str">
        <f ca="1">VLOOKUP(Table13[[#This Row],[inspRand]],Table59[#All],3)</f>
        <v>Missing equipment</v>
      </c>
      <c r="G258">
        <f t="shared" ref="G258:G301" ca="1" si="13">RANDBETWEEN(1,69)</f>
        <v>35</v>
      </c>
      <c r="H258">
        <f t="shared" ref="H258:H301" ca="1" si="14">RANDBETWEEN(1,10)</f>
        <v>7</v>
      </c>
      <c r="I258">
        <f t="shared" ca="1" si="12"/>
        <v>0</v>
      </c>
    </row>
    <row r="259" spans="1:9" ht="13.2" customHeight="1" x14ac:dyDescent="0.3">
      <c r="A259" s="2">
        <v>45121</v>
      </c>
      <c r="B259" s="3">
        <f ca="1">VLOOKUP(Table13[[#This Row],[PowRandNum]],Table37[#All],2)</f>
        <v>191</v>
      </c>
      <c r="C259" s="3" t="str">
        <f ca="1">VLOOKUP(Table13[[#This Row],[PowRandNum]],Table37[#All],3)</f>
        <v>Chute</v>
      </c>
      <c r="D259" t="str">
        <f ca="1">VLOOKUP(Table13[[#This Row],[inspRand]],Table48[#All],2)</f>
        <v>Sam</v>
      </c>
      <c r="E259">
        <f ca="1">VLOOKUP(Table13[[#This Row],[statusRand]],Table59[#All],1)</f>
        <v>0</v>
      </c>
      <c r="F259" t="str">
        <f ca="1">VLOOKUP(Table13[[#This Row],[inspRand]],Table59[#All],3)</f>
        <v>Missing equipment</v>
      </c>
      <c r="G259">
        <f t="shared" ca="1" si="13"/>
        <v>48</v>
      </c>
      <c r="H259">
        <f t="shared" ca="1" si="14"/>
        <v>4</v>
      </c>
      <c r="I259">
        <f t="shared" ca="1" si="12"/>
        <v>0</v>
      </c>
    </row>
    <row r="260" spans="1:9" ht="13.2" customHeight="1" x14ac:dyDescent="0.3">
      <c r="A260" s="2">
        <v>45122</v>
      </c>
      <c r="B260" s="3">
        <f ca="1">VLOOKUP(Table13[[#This Row],[PowRandNum]],Table37[#All],2)</f>
        <v>162</v>
      </c>
      <c r="C260" s="3" t="str">
        <f ca="1">VLOOKUP(Table13[[#This Row],[PowRandNum]],Table37[#All],3)</f>
        <v>Lakefield</v>
      </c>
      <c r="D260" t="str">
        <f ca="1">VLOOKUP(Table13[[#This Row],[inspRand]],Table48[#All],2)</f>
        <v xml:space="preserve">Jerry </v>
      </c>
      <c r="E260">
        <f ca="1">VLOOKUP(Table13[[#This Row],[statusRand]],Table59[#All],1)</f>
        <v>0</v>
      </c>
      <c r="F260" t="str">
        <f ca="1">VLOOKUP(Table13[[#This Row],[inspRand]],Table59[#All],3)</f>
        <v>Missing equipment</v>
      </c>
      <c r="G260">
        <f t="shared" ca="1" si="13"/>
        <v>19</v>
      </c>
      <c r="H260">
        <f t="shared" ca="1" si="14"/>
        <v>6</v>
      </c>
      <c r="I260">
        <f t="shared" ca="1" si="12"/>
        <v>0</v>
      </c>
    </row>
    <row r="261" spans="1:9" ht="13.2" customHeight="1" x14ac:dyDescent="0.3">
      <c r="A261" s="2">
        <v>45123</v>
      </c>
      <c r="B261" s="3">
        <f ca="1">VLOOKUP(Table13[[#This Row],[PowRandNum]],Table37[#All],2)</f>
        <v>192</v>
      </c>
      <c r="C261" s="3" t="str">
        <f ca="1">VLOOKUP(Table13[[#This Row],[PowRandNum]],Table37[#All],3)</f>
        <v>Wawaitin</v>
      </c>
      <c r="D261" t="str">
        <f ca="1">VLOOKUP(Table13[[#This Row],[inspRand]],Table48[#All],2)</f>
        <v>Danielle</v>
      </c>
      <c r="E261">
        <f ca="1">VLOOKUP(Table13[[#This Row],[statusRand]],Table59[#All],1)</f>
        <v>2</v>
      </c>
      <c r="F261" t="str">
        <f ca="1">VLOOKUP(Table13[[#This Row],[inspRand]],Table59[#All],3)</f>
        <v>Missing equipment</v>
      </c>
      <c r="G261">
        <f t="shared" ca="1" si="13"/>
        <v>49</v>
      </c>
      <c r="H261">
        <f t="shared" ca="1" si="14"/>
        <v>10</v>
      </c>
      <c r="I261">
        <f t="shared" ca="1" si="12"/>
        <v>2</v>
      </c>
    </row>
    <row r="262" spans="1:9" ht="13.2" customHeight="1" x14ac:dyDescent="0.3">
      <c r="A262" s="2">
        <v>45124</v>
      </c>
      <c r="B262" s="3">
        <f ca="1">VLOOKUP(Table13[[#This Row],[PowRandNum]],Table37[#All],2)</f>
        <v>158</v>
      </c>
      <c r="C262" s="3" t="str">
        <f ca="1">VLOOKUP(Table13[[#This Row],[PowRandNum]],Table37[#All],3)</f>
        <v>Seymour</v>
      </c>
      <c r="D262" t="str">
        <f ca="1">VLOOKUP(Table13[[#This Row],[inspRand]],Table48[#All],2)</f>
        <v>Sam</v>
      </c>
      <c r="E262">
        <f ca="1">VLOOKUP(Table13[[#This Row],[statusRand]],Table59[#All],1)</f>
        <v>1</v>
      </c>
      <c r="F262" t="str">
        <f ca="1">VLOOKUP(Table13[[#This Row],[inspRand]],Table59[#All],3)</f>
        <v>Missing equipment</v>
      </c>
      <c r="G262">
        <f t="shared" ca="1" si="13"/>
        <v>15</v>
      </c>
      <c r="H262">
        <f t="shared" ca="1" si="14"/>
        <v>4</v>
      </c>
      <c r="I262">
        <f t="shared" ca="1" si="12"/>
        <v>1</v>
      </c>
    </row>
    <row r="263" spans="1:9" ht="13.2" customHeight="1" x14ac:dyDescent="0.3">
      <c r="A263" s="2">
        <v>45125</v>
      </c>
      <c r="B263" s="3">
        <f ca="1">VLOOKUP(Table13[[#This Row],[PowRandNum]],Table37[#All],2)</f>
        <v>168</v>
      </c>
      <c r="C263" s="3" t="str">
        <f ca="1">VLOOKUP(Table13[[#This Row],[PowRandNum]],Table37[#All],3)</f>
        <v>South_Falls</v>
      </c>
      <c r="D263" t="str">
        <f ca="1">VLOOKUP(Table13[[#This Row],[inspRand]],Table48[#All],2)</f>
        <v>Rick</v>
      </c>
      <c r="E263">
        <f ca="1">VLOOKUP(Table13[[#This Row],[statusRand]],Table59[#All],1)</f>
        <v>2</v>
      </c>
      <c r="F263" t="str">
        <f ca="1">VLOOKUP(Table13[[#This Row],[inspRand]],Table59[#All],3)</f>
        <v>Missing equipment</v>
      </c>
      <c r="G263">
        <f t="shared" ca="1" si="13"/>
        <v>25</v>
      </c>
      <c r="H263">
        <f t="shared" ca="1" si="14"/>
        <v>8</v>
      </c>
      <c r="I263">
        <f t="shared" ca="1" si="12"/>
        <v>2</v>
      </c>
    </row>
    <row r="264" spans="1:9" ht="13.2" customHeight="1" x14ac:dyDescent="0.3">
      <c r="A264" s="2">
        <v>45126</v>
      </c>
      <c r="B264" s="3">
        <f ca="1">VLOOKUP(Table13[[#This Row],[PowRandNum]],Table37[#All],2)</f>
        <v>212</v>
      </c>
      <c r="C264" s="3" t="str">
        <f ca="1">VLOOKUP(Table13[[#This Row],[PowRandNum]],Table37[#All],3)</f>
        <v>Lac_Seul</v>
      </c>
      <c r="D264" t="str">
        <f ca="1">VLOOKUP(Table13[[#This Row],[inspRand]],Table48[#All],2)</f>
        <v>Danielle</v>
      </c>
      <c r="E264">
        <f ca="1">VLOOKUP(Table13[[#This Row],[statusRand]],Table59[#All],1)</f>
        <v>0</v>
      </c>
      <c r="F264" t="str">
        <f ca="1">VLOOKUP(Table13[[#This Row],[inspRand]],Table59[#All],3)</f>
        <v>Missing equipment</v>
      </c>
      <c r="G264">
        <f t="shared" ca="1" si="13"/>
        <v>69</v>
      </c>
      <c r="H264">
        <f t="shared" ca="1" si="14"/>
        <v>10</v>
      </c>
      <c r="I264">
        <f t="shared" ca="1" si="12"/>
        <v>0</v>
      </c>
    </row>
    <row r="265" spans="1:9" ht="13.2" customHeight="1" x14ac:dyDescent="0.3">
      <c r="A265" s="2">
        <v>45127</v>
      </c>
      <c r="B265" s="3">
        <f ca="1">VLOOKUP(Table13[[#This Row],[PowRandNum]],Table37[#All],2)</f>
        <v>156</v>
      </c>
      <c r="C265" s="3" t="str">
        <f ca="1">VLOOKUP(Table13[[#This Row],[PowRandNum]],Table37[#All],3)</f>
        <v>Hagues_Reach</v>
      </c>
      <c r="D265" t="str">
        <f ca="1">VLOOKUP(Table13[[#This Row],[inspRand]],Table48[#All],2)</f>
        <v>Dave</v>
      </c>
      <c r="E265">
        <f ca="1">VLOOKUP(Table13[[#This Row],[statusRand]],Table59[#All],1)</f>
        <v>2</v>
      </c>
      <c r="F265" t="str">
        <f ca="1">VLOOKUP(Table13[[#This Row],[inspRand]],Table59[#All],3)</f>
        <v>Missing equipment</v>
      </c>
      <c r="G265">
        <f t="shared" ca="1" si="13"/>
        <v>13</v>
      </c>
      <c r="H265">
        <f t="shared" ca="1" si="14"/>
        <v>2</v>
      </c>
      <c r="I265">
        <f t="shared" ca="1" si="12"/>
        <v>2</v>
      </c>
    </row>
    <row r="266" spans="1:9" ht="13.2" customHeight="1" x14ac:dyDescent="0.3">
      <c r="A266" s="2">
        <v>45128</v>
      </c>
      <c r="B266" s="3">
        <f ca="1">VLOOKUP(Table13[[#This Row],[PowRandNum]],Table37[#All],2)</f>
        <v>197</v>
      </c>
      <c r="C266" s="3" t="str">
        <f ca="1">VLOOKUP(Table13[[#This Row],[PowRandNum]],Table37[#All],3)</f>
        <v>Lower_Sturgeon</v>
      </c>
      <c r="D266" t="str">
        <f ca="1">VLOOKUP(Table13[[#This Row],[inspRand]],Table48[#All],2)</f>
        <v>Beth</v>
      </c>
      <c r="E266">
        <f ca="1">VLOOKUP(Table13[[#This Row],[statusRand]],Table59[#All],1)</f>
        <v>0</v>
      </c>
      <c r="F266" t="str">
        <f ca="1">VLOOKUP(Table13[[#This Row],[inspRand]],Table59[#All],3)</f>
        <v>Missing equipment</v>
      </c>
      <c r="G266">
        <f t="shared" ca="1" si="13"/>
        <v>54</v>
      </c>
      <c r="H266">
        <f t="shared" ca="1" si="14"/>
        <v>9</v>
      </c>
      <c r="I266">
        <f t="shared" ca="1" si="12"/>
        <v>0</v>
      </c>
    </row>
    <row r="267" spans="1:9" ht="13.2" customHeight="1" x14ac:dyDescent="0.3">
      <c r="A267" s="2">
        <v>45129</v>
      </c>
      <c r="B267" s="3">
        <f ca="1">VLOOKUP(Table13[[#This Row],[PowRandNum]],Table37[#All],2)</f>
        <v>210</v>
      </c>
      <c r="C267" s="3" t="str">
        <f ca="1">VLOOKUP(Table13[[#This Row],[PowRandNum]],Table37[#All],3)</f>
        <v>Manitou_Falls</v>
      </c>
      <c r="D267" t="str">
        <f ca="1">VLOOKUP(Table13[[#This Row],[inspRand]],Table48[#All],2)</f>
        <v>Rick</v>
      </c>
      <c r="E267">
        <f ca="1">VLOOKUP(Table13[[#This Row],[statusRand]],Table59[#All],1)</f>
        <v>2</v>
      </c>
      <c r="F267" t="str">
        <f ca="1">VLOOKUP(Table13[[#This Row],[inspRand]],Table59[#All],3)</f>
        <v>Missing equipment</v>
      </c>
      <c r="G267">
        <f t="shared" ca="1" si="13"/>
        <v>67</v>
      </c>
      <c r="H267">
        <f t="shared" ca="1" si="14"/>
        <v>8</v>
      </c>
      <c r="I267">
        <f t="shared" ca="1" si="12"/>
        <v>2</v>
      </c>
    </row>
    <row r="268" spans="1:9" ht="13.2" customHeight="1" x14ac:dyDescent="0.3">
      <c r="A268" s="2">
        <v>45130</v>
      </c>
      <c r="B268" s="3">
        <f ca="1">VLOOKUP(Table13[[#This Row],[PowRandNum]],Table37[#All],2)</f>
        <v>184</v>
      </c>
      <c r="C268" s="3" t="str">
        <f ca="1">VLOOKUP(Table13[[#This Row],[PowRandNum]],Table37[#All],3)</f>
        <v>Otto_Holden</v>
      </c>
      <c r="D268" t="str">
        <f ca="1">VLOOKUP(Table13[[#This Row],[inspRand]],Table48[#All],2)</f>
        <v>Summer</v>
      </c>
      <c r="E268">
        <f ca="1">VLOOKUP(Table13[[#This Row],[statusRand]],Table59[#All],1)</f>
        <v>1</v>
      </c>
      <c r="F268" t="str">
        <f ca="1">VLOOKUP(Table13[[#This Row],[inspRand]],Table59[#All],3)</f>
        <v>Missing equipment</v>
      </c>
      <c r="G268">
        <f t="shared" ca="1" si="13"/>
        <v>41</v>
      </c>
      <c r="H268">
        <f t="shared" ca="1" si="14"/>
        <v>3</v>
      </c>
      <c r="I268">
        <f t="shared" ca="1" si="12"/>
        <v>1</v>
      </c>
    </row>
    <row r="269" spans="1:9" ht="13.2" customHeight="1" x14ac:dyDescent="0.3">
      <c r="A269" s="2">
        <v>45131</v>
      </c>
      <c r="B269" s="3">
        <f ca="1">VLOOKUP(Table13[[#This Row],[PowRandNum]],Table37[#All],2)</f>
        <v>164</v>
      </c>
      <c r="C269" s="3" t="str">
        <f ca="1">VLOOKUP(Table13[[#This Row],[PowRandNum]],Table37[#All],3)</f>
        <v>Merrickville</v>
      </c>
      <c r="D269" t="str">
        <f ca="1">VLOOKUP(Table13[[#This Row],[inspRand]],Table48[#All],2)</f>
        <v>Danielle</v>
      </c>
      <c r="E269">
        <f ca="1">VLOOKUP(Table13[[#This Row],[statusRand]],Table59[#All],1)</f>
        <v>2</v>
      </c>
      <c r="F269" t="str">
        <f ca="1">VLOOKUP(Table13[[#This Row],[inspRand]],Table59[#All],3)</f>
        <v>Missing equipment</v>
      </c>
      <c r="G269">
        <f t="shared" ca="1" si="13"/>
        <v>21</v>
      </c>
      <c r="H269">
        <f t="shared" ca="1" si="14"/>
        <v>10</v>
      </c>
      <c r="I269">
        <f t="shared" ca="1" si="12"/>
        <v>2</v>
      </c>
    </row>
    <row r="270" spans="1:9" ht="13.2" customHeight="1" x14ac:dyDescent="0.3">
      <c r="A270" s="2">
        <v>45132</v>
      </c>
      <c r="B270" s="3">
        <f ca="1">VLOOKUP(Table13[[#This Row],[PowRandNum]],Table37[#All],2)</f>
        <v>170</v>
      </c>
      <c r="C270" s="3" t="str">
        <f ca="1">VLOOKUP(Table13[[#This Row],[PowRandNum]],Table37[#All],3)</f>
        <v>Ragged_Rapids</v>
      </c>
      <c r="D270" t="str">
        <f ca="1">VLOOKUP(Table13[[#This Row],[inspRand]],Table48[#All],2)</f>
        <v>Beth</v>
      </c>
      <c r="E270">
        <f ca="1">VLOOKUP(Table13[[#This Row],[statusRand]],Table59[#All],1)</f>
        <v>2</v>
      </c>
      <c r="F270" t="str">
        <f ca="1">VLOOKUP(Table13[[#This Row],[inspRand]],Table59[#All],3)</f>
        <v>Missing equipment</v>
      </c>
      <c r="G270">
        <f t="shared" ca="1" si="13"/>
        <v>27</v>
      </c>
      <c r="H270">
        <f t="shared" ca="1" si="14"/>
        <v>9</v>
      </c>
      <c r="I270">
        <f t="shared" ca="1" si="12"/>
        <v>2</v>
      </c>
    </row>
    <row r="271" spans="1:9" ht="13.2" customHeight="1" x14ac:dyDescent="0.3">
      <c r="A271" s="2">
        <v>45133</v>
      </c>
      <c r="B271" s="3">
        <f ca="1">VLOOKUP(Table13[[#This Row],[PowRandNum]],Table37[#All],2)</f>
        <v>203</v>
      </c>
      <c r="C271" s="3" t="str">
        <f ca="1">VLOOKUP(Table13[[#This Row],[PowRandNum]],Table37[#All],3)</f>
        <v>Little_Long</v>
      </c>
      <c r="D271" t="str">
        <f ca="1">VLOOKUP(Table13[[#This Row],[inspRand]],Table48[#All],2)</f>
        <v xml:space="preserve">Morty </v>
      </c>
      <c r="E271">
        <f ca="1">VLOOKUP(Table13[[#This Row],[statusRand]],Table59[#All],1)</f>
        <v>0</v>
      </c>
      <c r="F271" t="str">
        <f ca="1">VLOOKUP(Table13[[#This Row],[inspRand]],Table59[#All],3)</f>
        <v>Missing equipment</v>
      </c>
      <c r="G271">
        <f t="shared" ca="1" si="13"/>
        <v>60</v>
      </c>
      <c r="H271">
        <f t="shared" ca="1" si="14"/>
        <v>7</v>
      </c>
      <c r="I271">
        <f t="shared" ca="1" si="12"/>
        <v>0</v>
      </c>
    </row>
    <row r="272" spans="1:9" ht="13.2" customHeight="1" x14ac:dyDescent="0.3">
      <c r="A272" s="2">
        <v>45134</v>
      </c>
      <c r="B272" s="3">
        <f ca="1">VLOOKUP(Table13[[#This Row],[PowRandNum]],Table37[#All],2)</f>
        <v>189</v>
      </c>
      <c r="C272" s="3" t="str">
        <f ca="1">VLOOKUP(Table13[[#This Row],[PowRandNum]],Table37[#All],3)</f>
        <v>Lower_Notch</v>
      </c>
      <c r="D272" t="str">
        <f ca="1">VLOOKUP(Table13[[#This Row],[inspRand]],Table48[#All],2)</f>
        <v>Danielle</v>
      </c>
      <c r="E272">
        <f ca="1">VLOOKUP(Table13[[#This Row],[statusRand]],Table59[#All],1)</f>
        <v>0</v>
      </c>
      <c r="F272" t="str">
        <f ca="1">VLOOKUP(Table13[[#This Row],[inspRand]],Table59[#All],3)</f>
        <v>Missing equipment</v>
      </c>
      <c r="G272">
        <f t="shared" ca="1" si="13"/>
        <v>46</v>
      </c>
      <c r="H272">
        <f t="shared" ca="1" si="14"/>
        <v>10</v>
      </c>
      <c r="I272">
        <f t="shared" ca="1" si="12"/>
        <v>0</v>
      </c>
    </row>
    <row r="273" spans="1:9" ht="13.2" customHeight="1" x14ac:dyDescent="0.3">
      <c r="A273" s="2">
        <v>45135</v>
      </c>
      <c r="B273" s="3">
        <f ca="1">VLOOKUP(Table13[[#This Row],[PowRandNum]],Table37[#All],2)</f>
        <v>207</v>
      </c>
      <c r="C273" s="3" t="str">
        <f ca="1">VLOOKUP(Table13[[#This Row],[PowRandNum]],Table37[#All],3)</f>
        <v>Kipling</v>
      </c>
      <c r="D273" t="str">
        <f ca="1">VLOOKUP(Table13[[#This Row],[inspRand]],Table48[#All],2)</f>
        <v>Danielle</v>
      </c>
      <c r="E273">
        <f ca="1">VLOOKUP(Table13[[#This Row],[statusRand]],Table59[#All],1)</f>
        <v>2</v>
      </c>
      <c r="F273" t="str">
        <f ca="1">VLOOKUP(Table13[[#This Row],[inspRand]],Table59[#All],3)</f>
        <v>Missing equipment</v>
      </c>
      <c r="G273">
        <f t="shared" ca="1" si="13"/>
        <v>64</v>
      </c>
      <c r="H273">
        <f t="shared" ca="1" si="14"/>
        <v>10</v>
      </c>
      <c r="I273">
        <f t="shared" ca="1" si="12"/>
        <v>2</v>
      </c>
    </row>
    <row r="274" spans="1:9" ht="13.2" customHeight="1" x14ac:dyDescent="0.3">
      <c r="A274" s="2">
        <v>45136</v>
      </c>
      <c r="B274" s="3">
        <f ca="1">VLOOKUP(Table13[[#This Row],[PowRandNum]],Table37[#All],2)</f>
        <v>209</v>
      </c>
      <c r="C274" s="3" t="str">
        <f ca="1">VLOOKUP(Table13[[#This Row],[PowRandNum]],Table37[#All],3)</f>
        <v>Caribou_Falls</v>
      </c>
      <c r="D274" t="str">
        <f ca="1">VLOOKUP(Table13[[#This Row],[inspRand]],Table48[#All],2)</f>
        <v>Sam</v>
      </c>
      <c r="E274">
        <f ca="1">VLOOKUP(Table13[[#This Row],[statusRand]],Table59[#All],1)</f>
        <v>2</v>
      </c>
      <c r="F274" t="str">
        <f ca="1">VLOOKUP(Table13[[#This Row],[inspRand]],Table59[#All],3)</f>
        <v>Missing equipment</v>
      </c>
      <c r="G274">
        <f t="shared" ca="1" si="13"/>
        <v>66</v>
      </c>
      <c r="H274">
        <f t="shared" ca="1" si="14"/>
        <v>4</v>
      </c>
      <c r="I274">
        <f t="shared" ca="1" si="12"/>
        <v>2</v>
      </c>
    </row>
    <row r="275" spans="1:9" ht="13.2" customHeight="1" x14ac:dyDescent="0.3">
      <c r="A275" s="2">
        <v>45137</v>
      </c>
      <c r="B275" s="3">
        <f ca="1">VLOOKUP(Table13[[#This Row],[PowRandNum]],Table37[#All],2)</f>
        <v>153</v>
      </c>
      <c r="C275" s="3" t="str">
        <f ca="1">VLOOKUP(Table13[[#This Row],[PowRandNum]],Table37[#All],3)</f>
        <v>Frankford</v>
      </c>
      <c r="D275" t="str">
        <f ca="1">VLOOKUP(Table13[[#This Row],[inspRand]],Table48[#All],2)</f>
        <v>Danielle</v>
      </c>
      <c r="E275">
        <f ca="1">VLOOKUP(Table13[[#This Row],[statusRand]],Table59[#All],1)</f>
        <v>1</v>
      </c>
      <c r="F275" t="str">
        <f ca="1">VLOOKUP(Table13[[#This Row],[inspRand]],Table59[#All],3)</f>
        <v>Missing equipment</v>
      </c>
      <c r="G275">
        <f t="shared" ca="1" si="13"/>
        <v>10</v>
      </c>
      <c r="H275">
        <f t="shared" ca="1" si="14"/>
        <v>10</v>
      </c>
      <c r="I275">
        <f t="shared" ca="1" si="12"/>
        <v>1</v>
      </c>
    </row>
    <row r="276" spans="1:9" ht="13.2" customHeight="1" x14ac:dyDescent="0.3">
      <c r="A276" s="2">
        <v>45138</v>
      </c>
      <c r="B276" s="3">
        <f ca="1">VLOOKUP(Table13[[#This Row],[PowRandNum]],Table37[#All],2)</f>
        <v>194</v>
      </c>
      <c r="C276" s="3" t="str">
        <f ca="1">VLOOKUP(Table13[[#This Row],[PowRandNum]],Table37[#All],3)</f>
        <v>Sandy_Falls</v>
      </c>
      <c r="D276" t="str">
        <f ca="1">VLOOKUP(Table13[[#This Row],[inspRand]],Table48[#All],2)</f>
        <v>Dave</v>
      </c>
      <c r="E276">
        <f ca="1">VLOOKUP(Table13[[#This Row],[statusRand]],Table59[#All],1)</f>
        <v>1</v>
      </c>
      <c r="F276" t="str">
        <f ca="1">VLOOKUP(Table13[[#This Row],[inspRand]],Table59[#All],3)</f>
        <v>Missing equipment</v>
      </c>
      <c r="G276">
        <f t="shared" ca="1" si="13"/>
        <v>51</v>
      </c>
      <c r="H276">
        <f t="shared" ca="1" si="14"/>
        <v>2</v>
      </c>
      <c r="I276">
        <f t="shared" ca="1" si="12"/>
        <v>1</v>
      </c>
    </row>
    <row r="277" spans="1:9" ht="13.2" customHeight="1" x14ac:dyDescent="0.3">
      <c r="A277" s="2">
        <v>45139</v>
      </c>
      <c r="B277" s="3">
        <f ca="1">VLOOKUP(Table13[[#This Row],[PowRandNum]],Table37[#All],2)</f>
        <v>169</v>
      </c>
      <c r="C277" s="3" t="str">
        <f ca="1">VLOOKUP(Table13[[#This Row],[PowRandNum]],Table37[#All],3)</f>
        <v>R._H._Saunders</v>
      </c>
      <c r="D277" t="str">
        <f ca="1">VLOOKUP(Table13[[#This Row],[inspRand]],Table48[#All],2)</f>
        <v xml:space="preserve">Jerry </v>
      </c>
      <c r="E277">
        <f ca="1">VLOOKUP(Table13[[#This Row],[statusRand]],Table59[#All],1)</f>
        <v>1</v>
      </c>
      <c r="F277" t="str">
        <f ca="1">VLOOKUP(Table13[[#This Row],[inspRand]],Table59[#All],3)</f>
        <v>Missing equipment</v>
      </c>
      <c r="G277">
        <f t="shared" ca="1" si="13"/>
        <v>26</v>
      </c>
      <c r="H277">
        <f t="shared" ca="1" si="14"/>
        <v>6</v>
      </c>
      <c r="I277">
        <f t="shared" ca="1" si="12"/>
        <v>1</v>
      </c>
    </row>
    <row r="278" spans="1:9" ht="13.2" customHeight="1" x14ac:dyDescent="0.3">
      <c r="A278" s="2">
        <v>45140</v>
      </c>
      <c r="B278" s="3">
        <f ca="1">VLOOKUP(Table13[[#This Row],[PowRandNum]],Table37[#All],2)</f>
        <v>155</v>
      </c>
      <c r="C278" s="3" t="str">
        <f ca="1">VLOOKUP(Table13[[#This Row],[PowRandNum]],Table37[#All],3)</f>
        <v>Meyersburg</v>
      </c>
      <c r="D278" t="str">
        <f ca="1">VLOOKUP(Table13[[#This Row],[inspRand]],Table48[#All],2)</f>
        <v>Beth</v>
      </c>
      <c r="E278">
        <f ca="1">VLOOKUP(Table13[[#This Row],[statusRand]],Table59[#All],1)</f>
        <v>2</v>
      </c>
      <c r="F278" t="str">
        <f ca="1">VLOOKUP(Table13[[#This Row],[inspRand]],Table59[#All],3)</f>
        <v>Missing equipment</v>
      </c>
      <c r="G278">
        <f t="shared" ca="1" si="13"/>
        <v>12</v>
      </c>
      <c r="H278">
        <f t="shared" ca="1" si="14"/>
        <v>9</v>
      </c>
      <c r="I278">
        <f t="shared" ca="1" si="12"/>
        <v>2</v>
      </c>
    </row>
    <row r="279" spans="1:9" ht="13.2" customHeight="1" x14ac:dyDescent="0.3">
      <c r="A279" s="2">
        <v>45141</v>
      </c>
      <c r="B279" s="3">
        <f ca="1">VLOOKUP(Table13[[#This Row],[PowRandNum]],Table37[#All],2)</f>
        <v>173</v>
      </c>
      <c r="C279" s="3" t="str">
        <f ca="1">VLOOKUP(Table13[[#This Row],[PowRandNum]],Table37[#All],3)</f>
        <v>Barrett_Chute</v>
      </c>
      <c r="D279" t="str">
        <f ca="1">VLOOKUP(Table13[[#This Row],[inspRand]],Table48[#All],2)</f>
        <v xml:space="preserve">Jerry </v>
      </c>
      <c r="E279">
        <f ca="1">VLOOKUP(Table13[[#This Row],[statusRand]],Table59[#All],1)</f>
        <v>1</v>
      </c>
      <c r="F279" t="str">
        <f ca="1">VLOOKUP(Table13[[#This Row],[inspRand]],Table59[#All],3)</f>
        <v>Missing equipment</v>
      </c>
      <c r="G279">
        <f t="shared" ca="1" si="13"/>
        <v>30</v>
      </c>
      <c r="H279">
        <f t="shared" ca="1" si="14"/>
        <v>6</v>
      </c>
      <c r="I279">
        <f t="shared" ca="1" si="12"/>
        <v>1</v>
      </c>
    </row>
    <row r="280" spans="1:9" ht="13.2" customHeight="1" x14ac:dyDescent="0.3">
      <c r="A280" s="2">
        <v>45142</v>
      </c>
      <c r="B280" s="3">
        <f ca="1">VLOOKUP(Table13[[#This Row],[PowRandNum]],Table37[#All],2)</f>
        <v>195</v>
      </c>
      <c r="C280" s="3" t="str">
        <f ca="1">VLOOKUP(Table13[[#This Row],[PowRandNum]],Table37[#All],3)</f>
        <v>Silver_Falls</v>
      </c>
      <c r="D280" t="str">
        <f ca="1">VLOOKUP(Table13[[#This Row],[inspRand]],Table48[#All],2)</f>
        <v xml:space="preserve">Jerry </v>
      </c>
      <c r="E280">
        <f ca="1">VLOOKUP(Table13[[#This Row],[statusRand]],Table59[#All],1)</f>
        <v>1</v>
      </c>
      <c r="F280" t="str">
        <f ca="1">VLOOKUP(Table13[[#This Row],[inspRand]],Table59[#All],3)</f>
        <v>Missing equipment</v>
      </c>
      <c r="G280">
        <f t="shared" ca="1" si="13"/>
        <v>52</v>
      </c>
      <c r="H280">
        <f t="shared" ca="1" si="14"/>
        <v>6</v>
      </c>
      <c r="I280">
        <f t="shared" ca="1" si="12"/>
        <v>1</v>
      </c>
    </row>
    <row r="281" spans="1:9" ht="13.2" customHeight="1" x14ac:dyDescent="0.3">
      <c r="A281" s="2">
        <v>45143</v>
      </c>
      <c r="B281" s="3">
        <f ca="1">VLOOKUP(Table13[[#This Row],[PowRandNum]],Table37[#All],2)</f>
        <v>144</v>
      </c>
      <c r="C281" s="3" t="str">
        <f ca="1">VLOOKUP(Table13[[#This Row],[PowRandNum]],Table37[#All],3)</f>
        <v>Darlington</v>
      </c>
      <c r="D281" t="str">
        <f ca="1">VLOOKUP(Table13[[#This Row],[inspRand]],Table48[#All],2)</f>
        <v>Sam</v>
      </c>
      <c r="E281">
        <f ca="1">VLOOKUP(Table13[[#This Row],[statusRand]],Table59[#All],1)</f>
        <v>1</v>
      </c>
      <c r="F281" t="str">
        <f ca="1">VLOOKUP(Table13[[#This Row],[inspRand]],Table59[#All],3)</f>
        <v>Missing equipment</v>
      </c>
      <c r="G281">
        <f t="shared" ca="1" si="13"/>
        <v>1</v>
      </c>
      <c r="H281">
        <f t="shared" ca="1" si="14"/>
        <v>4</v>
      </c>
      <c r="I281">
        <f t="shared" ca="1" si="12"/>
        <v>1</v>
      </c>
    </row>
    <row r="282" spans="1:9" ht="13.2" customHeight="1" x14ac:dyDescent="0.3">
      <c r="A282" s="2">
        <v>45144</v>
      </c>
      <c r="B282" s="3">
        <f ca="1">VLOOKUP(Table13[[#This Row],[PowRandNum]],Table37[#All],2)</f>
        <v>148</v>
      </c>
      <c r="C282" s="3" t="str">
        <f ca="1">VLOOKUP(Table13[[#This Row],[PowRandNum]],Table37[#All],3)</f>
        <v>DeCew_2</v>
      </c>
      <c r="D282" t="str">
        <f ca="1">VLOOKUP(Table13[[#This Row],[inspRand]],Table48[#All],2)</f>
        <v>Sam</v>
      </c>
      <c r="E282">
        <f ca="1">VLOOKUP(Table13[[#This Row],[statusRand]],Table59[#All],1)</f>
        <v>2</v>
      </c>
      <c r="F282" t="str">
        <f ca="1">VLOOKUP(Table13[[#This Row],[inspRand]],Table59[#All],3)</f>
        <v>Missing equipment</v>
      </c>
      <c r="G282">
        <f t="shared" ca="1" si="13"/>
        <v>5</v>
      </c>
      <c r="H282">
        <f t="shared" ca="1" si="14"/>
        <v>4</v>
      </c>
      <c r="I282">
        <f t="shared" ca="1" si="12"/>
        <v>2</v>
      </c>
    </row>
    <row r="283" spans="1:9" ht="13.2" customHeight="1" x14ac:dyDescent="0.3">
      <c r="A283" s="2">
        <v>45145</v>
      </c>
      <c r="B283" s="3">
        <f ca="1">VLOOKUP(Table13[[#This Row],[PowRandNum]],Table37[#All],2)</f>
        <v>205</v>
      </c>
      <c r="C283" s="3" t="str">
        <f ca="1">VLOOKUP(Table13[[#This Row],[PowRandNum]],Table37[#All],3)</f>
        <v>Harmon</v>
      </c>
      <c r="D283" t="str">
        <f ca="1">VLOOKUP(Table13[[#This Row],[inspRand]],Table48[#All],2)</f>
        <v xml:space="preserve">Jerry </v>
      </c>
      <c r="E283">
        <f ca="1">VLOOKUP(Table13[[#This Row],[statusRand]],Table59[#All],1)</f>
        <v>2</v>
      </c>
      <c r="F283" t="str">
        <f ca="1">VLOOKUP(Table13[[#This Row],[inspRand]],Table59[#All],3)</f>
        <v>Missing equipment</v>
      </c>
      <c r="G283">
        <f t="shared" ca="1" si="13"/>
        <v>62</v>
      </c>
      <c r="H283">
        <f t="shared" ca="1" si="14"/>
        <v>6</v>
      </c>
      <c r="I283">
        <f t="shared" ca="1" si="12"/>
        <v>2</v>
      </c>
    </row>
    <row r="284" spans="1:9" ht="13.2" customHeight="1" x14ac:dyDescent="0.3">
      <c r="A284" s="2">
        <v>45146</v>
      </c>
      <c r="B284" s="3">
        <f ca="1">VLOOKUP(Table13[[#This Row],[PowRandNum]],Table37[#All],2)</f>
        <v>149</v>
      </c>
      <c r="C284" s="3" t="str">
        <f ca="1">VLOOKUP(Table13[[#This Row],[PowRandNum]],Table37[#All],3)</f>
        <v>SAB_Pump</v>
      </c>
      <c r="D284" t="str">
        <f ca="1">VLOOKUP(Table13[[#This Row],[inspRand]],Table48[#All],2)</f>
        <v>Dave</v>
      </c>
      <c r="E284">
        <f ca="1">VLOOKUP(Table13[[#This Row],[statusRand]],Table59[#All],1)</f>
        <v>2</v>
      </c>
      <c r="F284" t="str">
        <f ca="1">VLOOKUP(Table13[[#This Row],[inspRand]],Table59[#All],3)</f>
        <v>Missing equipment</v>
      </c>
      <c r="G284">
        <f t="shared" ca="1" si="13"/>
        <v>6</v>
      </c>
      <c r="H284">
        <f t="shared" ca="1" si="14"/>
        <v>2</v>
      </c>
      <c r="I284">
        <f t="shared" ca="1" si="12"/>
        <v>2</v>
      </c>
    </row>
    <row r="285" spans="1:9" ht="13.2" customHeight="1" x14ac:dyDescent="0.3">
      <c r="A285" s="2">
        <v>45147</v>
      </c>
      <c r="B285" s="3">
        <f ca="1">VLOOKUP(Table13[[#This Row],[PowRandNum]],Table37[#All],2)</f>
        <v>163</v>
      </c>
      <c r="C285" s="3" t="str">
        <f ca="1">VLOOKUP(Table13[[#This Row],[PowRandNum]],Table37[#All],3)</f>
        <v>Big_Chute</v>
      </c>
      <c r="D285" t="str">
        <f ca="1">VLOOKUP(Table13[[#This Row],[inspRand]],Table48[#All],2)</f>
        <v>Sam</v>
      </c>
      <c r="E285">
        <f ca="1">VLOOKUP(Table13[[#This Row],[statusRand]],Table59[#All],1)</f>
        <v>1</v>
      </c>
      <c r="F285" t="str">
        <f ca="1">VLOOKUP(Table13[[#This Row],[inspRand]],Table59[#All],3)</f>
        <v>Missing equipment</v>
      </c>
      <c r="G285">
        <f t="shared" ca="1" si="13"/>
        <v>20</v>
      </c>
      <c r="H285">
        <f t="shared" ca="1" si="14"/>
        <v>4</v>
      </c>
      <c r="I285">
        <f t="shared" ca="1" si="12"/>
        <v>1</v>
      </c>
    </row>
    <row r="286" spans="1:9" ht="13.2" customHeight="1" x14ac:dyDescent="0.3">
      <c r="A286" s="2">
        <v>45148</v>
      </c>
      <c r="B286" s="3">
        <f ca="1">VLOOKUP(Table13[[#This Row],[PowRandNum]],Table37[#All],2)</f>
        <v>167</v>
      </c>
      <c r="C286" s="3" t="str">
        <f ca="1">VLOOKUP(Table13[[#This Row],[PowRandNum]],Table37[#All],3)</f>
        <v>Hanna_Chute</v>
      </c>
      <c r="D286" t="str">
        <f ca="1">VLOOKUP(Table13[[#This Row],[inspRand]],Table48[#All],2)</f>
        <v xml:space="preserve">Morty </v>
      </c>
      <c r="E286">
        <f ca="1">VLOOKUP(Table13[[#This Row],[statusRand]],Table59[#All],1)</f>
        <v>1</v>
      </c>
      <c r="F286" t="str">
        <f ca="1">VLOOKUP(Table13[[#This Row],[inspRand]],Table59[#All],3)</f>
        <v>Missing equipment</v>
      </c>
      <c r="G286">
        <f t="shared" ca="1" si="13"/>
        <v>24</v>
      </c>
      <c r="H286">
        <f t="shared" ca="1" si="14"/>
        <v>7</v>
      </c>
      <c r="I286">
        <f t="shared" ca="1" si="12"/>
        <v>1</v>
      </c>
    </row>
    <row r="287" spans="1:9" ht="13.2" customHeight="1" x14ac:dyDescent="0.3">
      <c r="A287" s="2">
        <v>45149</v>
      </c>
      <c r="B287" s="3">
        <f ca="1">VLOOKUP(Table13[[#This Row],[PowRandNum]],Table37[#All],2)</f>
        <v>205</v>
      </c>
      <c r="C287" s="3" t="str">
        <f ca="1">VLOOKUP(Table13[[#This Row],[PowRandNum]],Table37[#All],3)</f>
        <v>Harmon</v>
      </c>
      <c r="D287" t="str">
        <f ca="1">VLOOKUP(Table13[[#This Row],[inspRand]],Table48[#All],2)</f>
        <v>Dave</v>
      </c>
      <c r="E287">
        <f ca="1">VLOOKUP(Table13[[#This Row],[statusRand]],Table59[#All],1)</f>
        <v>1</v>
      </c>
      <c r="F287" t="str">
        <f ca="1">VLOOKUP(Table13[[#This Row],[inspRand]],Table59[#All],3)</f>
        <v>Missing equipment</v>
      </c>
      <c r="G287">
        <f t="shared" ca="1" si="13"/>
        <v>62</v>
      </c>
      <c r="H287">
        <f t="shared" ca="1" si="14"/>
        <v>2</v>
      </c>
      <c r="I287">
        <f t="shared" ca="1" si="12"/>
        <v>1</v>
      </c>
    </row>
    <row r="288" spans="1:9" ht="13.2" customHeight="1" x14ac:dyDescent="0.3">
      <c r="A288" s="2">
        <v>45150</v>
      </c>
      <c r="B288" s="3">
        <f ca="1">VLOOKUP(Table13[[#This Row],[PowRandNum]],Table37[#All],2)</f>
        <v>150</v>
      </c>
      <c r="C288" s="3" t="str">
        <f ca="1">VLOOKUP(Table13[[#This Row],[PowRandNum]],Table37[#All],3)</f>
        <v>SAB_II</v>
      </c>
      <c r="D288" t="str">
        <f ca="1">VLOOKUP(Table13[[#This Row],[inspRand]],Table48[#All],2)</f>
        <v>Sam</v>
      </c>
      <c r="E288">
        <f ca="1">VLOOKUP(Table13[[#This Row],[statusRand]],Table59[#All],1)</f>
        <v>2</v>
      </c>
      <c r="F288" t="str">
        <f ca="1">VLOOKUP(Table13[[#This Row],[inspRand]],Table59[#All],3)</f>
        <v>Missing equipment</v>
      </c>
      <c r="G288">
        <f t="shared" ca="1" si="13"/>
        <v>7</v>
      </c>
      <c r="H288">
        <f t="shared" ca="1" si="14"/>
        <v>4</v>
      </c>
      <c r="I288">
        <f t="shared" ca="1" si="12"/>
        <v>2</v>
      </c>
    </row>
    <row r="289" spans="1:9" ht="13.2" customHeight="1" x14ac:dyDescent="0.3">
      <c r="A289" s="2">
        <v>45151</v>
      </c>
      <c r="B289" s="3">
        <f ca="1">VLOOKUP(Table13[[#This Row],[PowRandNum]],Table37[#All],2)</f>
        <v>173</v>
      </c>
      <c r="C289" s="3" t="str">
        <f ca="1">VLOOKUP(Table13[[#This Row],[PowRandNum]],Table37[#All],3)</f>
        <v>Barrett_Chute</v>
      </c>
      <c r="D289" t="str">
        <f ca="1">VLOOKUP(Table13[[#This Row],[inspRand]],Table48[#All],2)</f>
        <v>Dave</v>
      </c>
      <c r="E289">
        <f ca="1">VLOOKUP(Table13[[#This Row],[statusRand]],Table59[#All],1)</f>
        <v>2</v>
      </c>
      <c r="F289" t="str">
        <f ca="1">VLOOKUP(Table13[[#This Row],[inspRand]],Table59[#All],3)</f>
        <v>Missing equipment</v>
      </c>
      <c r="G289">
        <f t="shared" ca="1" si="13"/>
        <v>30</v>
      </c>
      <c r="H289">
        <f t="shared" ca="1" si="14"/>
        <v>2</v>
      </c>
      <c r="I289">
        <f t="shared" ca="1" si="12"/>
        <v>2</v>
      </c>
    </row>
    <row r="290" spans="1:9" ht="13.2" customHeight="1" x14ac:dyDescent="0.3">
      <c r="A290" s="2">
        <v>45152</v>
      </c>
      <c r="B290" s="3">
        <f ca="1">VLOOKUP(Table13[[#This Row],[PowRandNum]],Table37[#All],2)</f>
        <v>154</v>
      </c>
      <c r="C290" s="3" t="str">
        <f ca="1">VLOOKUP(Table13[[#This Row],[PowRandNum]],Table37[#All],3)</f>
        <v>Sills_Island</v>
      </c>
      <c r="D290" t="str">
        <f ca="1">VLOOKUP(Table13[[#This Row],[inspRand]],Table48[#All],2)</f>
        <v>Danielle</v>
      </c>
      <c r="E290">
        <f ca="1">VLOOKUP(Table13[[#This Row],[statusRand]],Table59[#All],1)</f>
        <v>2</v>
      </c>
      <c r="F290" t="str">
        <f ca="1">VLOOKUP(Table13[[#This Row],[inspRand]],Table59[#All],3)</f>
        <v>Missing equipment</v>
      </c>
      <c r="G290">
        <f t="shared" ca="1" si="13"/>
        <v>11</v>
      </c>
      <c r="H290">
        <f t="shared" ca="1" si="14"/>
        <v>10</v>
      </c>
      <c r="I290">
        <f t="shared" ref="I290:I301" ca="1" si="15">RANDBETWEEN(0,2)</f>
        <v>2</v>
      </c>
    </row>
    <row r="291" spans="1:9" ht="13.2" customHeight="1" x14ac:dyDescent="0.3">
      <c r="A291" s="2">
        <v>45153</v>
      </c>
      <c r="B291" s="3">
        <f ca="1">VLOOKUP(Table13[[#This Row],[PowRandNum]],Table37[#All],2)</f>
        <v>199</v>
      </c>
      <c r="C291" s="3" t="str">
        <f ca="1">VLOOKUP(Table13[[#This Row],[PowRandNum]],Table37[#All],3)</f>
        <v>Cameron_Falls</v>
      </c>
      <c r="D291" t="str">
        <f ca="1">VLOOKUP(Table13[[#This Row],[inspRand]],Table48[#All],2)</f>
        <v>Beth</v>
      </c>
      <c r="E291">
        <f ca="1">VLOOKUP(Table13[[#This Row],[statusRand]],Table59[#All],1)</f>
        <v>1</v>
      </c>
      <c r="F291" t="str">
        <f ca="1">VLOOKUP(Table13[[#This Row],[inspRand]],Table59[#All],3)</f>
        <v>Missing equipment</v>
      </c>
      <c r="G291">
        <f t="shared" ca="1" si="13"/>
        <v>56</v>
      </c>
      <c r="H291">
        <f t="shared" ca="1" si="14"/>
        <v>9</v>
      </c>
      <c r="I291">
        <f t="shared" ca="1" si="15"/>
        <v>1</v>
      </c>
    </row>
    <row r="292" spans="1:9" ht="13.2" customHeight="1" x14ac:dyDescent="0.3">
      <c r="A292" s="2">
        <v>45154</v>
      </c>
      <c r="B292" s="3">
        <f ca="1">VLOOKUP(Table13[[#This Row],[PowRandNum]],Table37[#All],2)</f>
        <v>167</v>
      </c>
      <c r="C292" s="3" t="str">
        <f ca="1">VLOOKUP(Table13[[#This Row],[PowRandNum]],Table37[#All],3)</f>
        <v>Hanna_Chute</v>
      </c>
      <c r="D292" t="str">
        <f ca="1">VLOOKUP(Table13[[#This Row],[inspRand]],Table48[#All],2)</f>
        <v xml:space="preserve">Jerry </v>
      </c>
      <c r="E292">
        <f ca="1">VLOOKUP(Table13[[#This Row],[statusRand]],Table59[#All],1)</f>
        <v>0</v>
      </c>
      <c r="F292" t="str">
        <f ca="1">VLOOKUP(Table13[[#This Row],[inspRand]],Table59[#All],3)</f>
        <v>Missing equipment</v>
      </c>
      <c r="G292">
        <f t="shared" ca="1" si="13"/>
        <v>24</v>
      </c>
      <c r="H292">
        <f t="shared" ca="1" si="14"/>
        <v>6</v>
      </c>
      <c r="I292">
        <f t="shared" ca="1" si="15"/>
        <v>0</v>
      </c>
    </row>
    <row r="293" spans="1:9" ht="13.2" customHeight="1" x14ac:dyDescent="0.3">
      <c r="A293" s="2">
        <v>45155</v>
      </c>
      <c r="B293" s="3">
        <f ca="1">VLOOKUP(Table13[[#This Row],[PowRandNum]],Table37[#All],2)</f>
        <v>184</v>
      </c>
      <c r="C293" s="3" t="str">
        <f ca="1">VLOOKUP(Table13[[#This Row],[PowRandNum]],Table37[#All],3)</f>
        <v>Otto_Holden</v>
      </c>
      <c r="D293" t="str">
        <f ca="1">VLOOKUP(Table13[[#This Row],[inspRand]],Table48[#All],2)</f>
        <v>Steve</v>
      </c>
      <c r="E293">
        <f ca="1">VLOOKUP(Table13[[#This Row],[statusRand]],Table59[#All],1)</f>
        <v>2</v>
      </c>
      <c r="F293" t="str">
        <f ca="1">VLOOKUP(Table13[[#This Row],[inspRand]],Table59[#All],3)</f>
        <v>Missing equipment</v>
      </c>
      <c r="G293">
        <f t="shared" ca="1" si="13"/>
        <v>41</v>
      </c>
      <c r="H293">
        <f t="shared" ca="1" si="14"/>
        <v>5</v>
      </c>
      <c r="I293">
        <f t="shared" ca="1" si="15"/>
        <v>2</v>
      </c>
    </row>
    <row r="294" spans="1:9" ht="13.2" customHeight="1" x14ac:dyDescent="0.3">
      <c r="A294" s="2">
        <v>45156</v>
      </c>
      <c r="B294" s="3">
        <f ca="1">VLOOKUP(Table13[[#This Row],[PowRandNum]],Table37[#All],2)</f>
        <v>195</v>
      </c>
      <c r="C294" s="3" t="str">
        <f ca="1">VLOOKUP(Table13[[#This Row],[PowRandNum]],Table37[#All],3)</f>
        <v>Silver_Falls</v>
      </c>
      <c r="D294" t="str">
        <f ca="1">VLOOKUP(Table13[[#This Row],[inspRand]],Table48[#All],2)</f>
        <v>Mike</v>
      </c>
      <c r="E294">
        <f ca="1">VLOOKUP(Table13[[#This Row],[statusRand]],Table59[#All],1)</f>
        <v>1</v>
      </c>
      <c r="F294" t="str">
        <f ca="1">VLOOKUP(Table13[[#This Row],[inspRand]],Table59[#All],3)</f>
        <v>Looks good</v>
      </c>
      <c r="G294">
        <f t="shared" ca="1" si="13"/>
        <v>52</v>
      </c>
      <c r="H294">
        <f t="shared" ca="1" si="14"/>
        <v>1</v>
      </c>
      <c r="I294">
        <f t="shared" ca="1" si="15"/>
        <v>1</v>
      </c>
    </row>
    <row r="295" spans="1:9" ht="13.2" customHeight="1" x14ac:dyDescent="0.3">
      <c r="A295" s="2">
        <v>45157</v>
      </c>
      <c r="B295" s="3">
        <f ca="1">VLOOKUP(Table13[[#This Row],[PowRandNum]],Table37[#All],2)</f>
        <v>178</v>
      </c>
      <c r="C295" s="3" t="str">
        <f ca="1">VLOOKUP(Table13[[#This Row],[PowRandNum]],Table37[#All],3)</f>
        <v>Chenaux</v>
      </c>
      <c r="D295" t="str">
        <f ca="1">VLOOKUP(Table13[[#This Row],[inspRand]],Table48[#All],2)</f>
        <v>Steve</v>
      </c>
      <c r="E295">
        <f ca="1">VLOOKUP(Table13[[#This Row],[statusRand]],Table59[#All],1)</f>
        <v>1</v>
      </c>
      <c r="F295" t="str">
        <f ca="1">VLOOKUP(Table13[[#This Row],[inspRand]],Table59[#All],3)</f>
        <v>Missing equipment</v>
      </c>
      <c r="G295">
        <f t="shared" ca="1" si="13"/>
        <v>35</v>
      </c>
      <c r="H295">
        <f t="shared" ca="1" si="14"/>
        <v>5</v>
      </c>
      <c r="I295">
        <f t="shared" ca="1" si="15"/>
        <v>1</v>
      </c>
    </row>
    <row r="296" spans="1:9" ht="13.2" customHeight="1" x14ac:dyDescent="0.3">
      <c r="A296" s="2">
        <v>45158</v>
      </c>
      <c r="B296" s="3">
        <f ca="1">VLOOKUP(Table13[[#This Row],[PowRandNum]],Table37[#All],2)</f>
        <v>153</v>
      </c>
      <c r="C296" s="3" t="str">
        <f ca="1">VLOOKUP(Table13[[#This Row],[PowRandNum]],Table37[#All],3)</f>
        <v>Frankford</v>
      </c>
      <c r="D296" t="str">
        <f ca="1">VLOOKUP(Table13[[#This Row],[inspRand]],Table48[#All],2)</f>
        <v>Mike</v>
      </c>
      <c r="E296">
        <f ca="1">VLOOKUP(Table13[[#This Row],[statusRand]],Table59[#All],1)</f>
        <v>0</v>
      </c>
      <c r="F296" t="str">
        <f ca="1">VLOOKUP(Table13[[#This Row],[inspRand]],Table59[#All],3)</f>
        <v>Looks good</v>
      </c>
      <c r="G296">
        <f t="shared" ca="1" si="13"/>
        <v>10</v>
      </c>
      <c r="H296">
        <f t="shared" ca="1" si="14"/>
        <v>1</v>
      </c>
      <c r="I296">
        <f t="shared" ca="1" si="15"/>
        <v>0</v>
      </c>
    </row>
    <row r="297" spans="1:9" ht="13.2" customHeight="1" x14ac:dyDescent="0.3">
      <c r="A297" s="2">
        <v>45159</v>
      </c>
      <c r="B297" s="3">
        <f ca="1">VLOOKUP(Table13[[#This Row],[PowRandNum]],Table37[#All],2)</f>
        <v>171</v>
      </c>
      <c r="C297" s="3" t="str">
        <f ca="1">VLOOKUP(Table13[[#This Row],[PowRandNum]],Table37[#All],3)</f>
        <v>Big_Eddy</v>
      </c>
      <c r="D297" t="str">
        <f ca="1">VLOOKUP(Table13[[#This Row],[inspRand]],Table48[#All],2)</f>
        <v>Beth</v>
      </c>
      <c r="E297">
        <f ca="1">VLOOKUP(Table13[[#This Row],[statusRand]],Table59[#All],1)</f>
        <v>0</v>
      </c>
      <c r="F297" t="str">
        <f ca="1">VLOOKUP(Table13[[#This Row],[inspRand]],Table59[#All],3)</f>
        <v>Missing equipment</v>
      </c>
      <c r="G297">
        <f t="shared" ca="1" si="13"/>
        <v>28</v>
      </c>
      <c r="H297">
        <f t="shared" ca="1" si="14"/>
        <v>9</v>
      </c>
      <c r="I297">
        <f t="shared" ca="1" si="15"/>
        <v>0</v>
      </c>
    </row>
    <row r="298" spans="1:9" ht="13.2" customHeight="1" x14ac:dyDescent="0.3">
      <c r="A298" s="2">
        <v>45160</v>
      </c>
      <c r="B298" s="3">
        <f ca="1">VLOOKUP(Table13[[#This Row],[PowRandNum]],Table37[#All],2)</f>
        <v>160</v>
      </c>
      <c r="C298" s="3" t="str">
        <f ca="1">VLOOKUP(Table13[[#This Row],[PowRandNum]],Table37[#All],3)</f>
        <v>Eugenia</v>
      </c>
      <c r="D298" t="str">
        <f ca="1">VLOOKUP(Table13[[#This Row],[inspRand]],Table48[#All],2)</f>
        <v>Dave</v>
      </c>
      <c r="E298">
        <f ca="1">VLOOKUP(Table13[[#This Row],[statusRand]],Table59[#All],1)</f>
        <v>1</v>
      </c>
      <c r="F298" t="str">
        <f ca="1">VLOOKUP(Table13[[#This Row],[inspRand]],Table59[#All],3)</f>
        <v>Missing equipment</v>
      </c>
      <c r="G298">
        <f t="shared" ca="1" si="13"/>
        <v>17</v>
      </c>
      <c r="H298">
        <f t="shared" ca="1" si="14"/>
        <v>2</v>
      </c>
      <c r="I298">
        <f t="shared" ca="1" si="15"/>
        <v>1</v>
      </c>
    </row>
    <row r="299" spans="1:9" ht="13.2" customHeight="1" x14ac:dyDescent="0.3">
      <c r="A299" s="2">
        <v>45161</v>
      </c>
      <c r="B299" s="3">
        <f ca="1">VLOOKUP(Table13[[#This Row],[PowRandNum]],Table37[#All],2)</f>
        <v>169</v>
      </c>
      <c r="C299" s="3" t="str">
        <f ca="1">VLOOKUP(Table13[[#This Row],[PowRandNum]],Table37[#All],3)</f>
        <v>R._H._Saunders</v>
      </c>
      <c r="D299" t="str">
        <f ca="1">VLOOKUP(Table13[[#This Row],[inspRand]],Table48[#All],2)</f>
        <v xml:space="preserve">Morty </v>
      </c>
      <c r="E299">
        <f ca="1">VLOOKUP(Table13[[#This Row],[statusRand]],Table59[#All],1)</f>
        <v>1</v>
      </c>
      <c r="F299" t="str">
        <f ca="1">VLOOKUP(Table13[[#This Row],[inspRand]],Table59[#All],3)</f>
        <v>Missing equipment</v>
      </c>
      <c r="G299">
        <f t="shared" ca="1" si="13"/>
        <v>26</v>
      </c>
      <c r="H299">
        <f t="shared" ca="1" si="14"/>
        <v>7</v>
      </c>
      <c r="I299">
        <f t="shared" ca="1" si="15"/>
        <v>1</v>
      </c>
    </row>
    <row r="300" spans="1:9" ht="13.2" customHeight="1" x14ac:dyDescent="0.3">
      <c r="A300" s="2">
        <v>45162</v>
      </c>
      <c r="B300" s="3">
        <f ca="1">VLOOKUP(Table13[[#This Row],[PowRandNum]],Table37[#All],2)</f>
        <v>200</v>
      </c>
      <c r="C300" s="3" t="str">
        <f ca="1">VLOOKUP(Table13[[#This Row],[PowRandNum]],Table37[#All],3)</f>
        <v>Pine_Portage</v>
      </c>
      <c r="D300" t="str">
        <f ca="1">VLOOKUP(Table13[[#This Row],[inspRand]],Table48[#All],2)</f>
        <v>Steve</v>
      </c>
      <c r="E300">
        <f ca="1">VLOOKUP(Table13[[#This Row],[statusRand]],Table59[#All],1)</f>
        <v>0</v>
      </c>
      <c r="F300" t="str">
        <f ca="1">VLOOKUP(Table13[[#This Row],[inspRand]],Table59[#All],3)</f>
        <v>Missing equipment</v>
      </c>
      <c r="G300">
        <f t="shared" ca="1" si="13"/>
        <v>57</v>
      </c>
      <c r="H300">
        <f t="shared" ca="1" si="14"/>
        <v>5</v>
      </c>
      <c r="I300">
        <f t="shared" ca="1" si="15"/>
        <v>0</v>
      </c>
    </row>
    <row r="301" spans="1:9" ht="13.2" customHeight="1" x14ac:dyDescent="0.3">
      <c r="A301" s="2">
        <v>45163</v>
      </c>
      <c r="B301" s="3">
        <f ca="1">VLOOKUP(Table13[[#This Row],[PowRandNum]],Table37[#All],2)</f>
        <v>177</v>
      </c>
      <c r="C301" s="3" t="str">
        <f ca="1">VLOOKUP(Table13[[#This Row],[PowRandNum]],Table37[#All],3)</f>
        <v>Chats_Falls</v>
      </c>
      <c r="D301" t="str">
        <f ca="1">VLOOKUP(Table13[[#This Row],[inspRand]],Table48[#All],2)</f>
        <v xml:space="preserve">Morty </v>
      </c>
      <c r="E301">
        <f ca="1">VLOOKUP(Table13[[#This Row],[statusRand]],Table59[#All],1)</f>
        <v>1</v>
      </c>
      <c r="F301" t="str">
        <f ca="1">VLOOKUP(Table13[[#This Row],[inspRand]],Table59[#All],3)</f>
        <v>Missing equipment</v>
      </c>
      <c r="G301">
        <f t="shared" ca="1" si="13"/>
        <v>34</v>
      </c>
      <c r="H301">
        <f t="shared" ca="1" si="14"/>
        <v>7</v>
      </c>
      <c r="I301">
        <f t="shared" ca="1" si="15"/>
        <v>1</v>
      </c>
    </row>
    <row r="302" spans="1:9" ht="13.2" customHeight="1" x14ac:dyDescent="0.3">
      <c r="A302" s="2"/>
      <c r="B302" s="3"/>
      <c r="C302" s="3"/>
    </row>
    <row r="303" spans="1:9" ht="13.2" customHeight="1" x14ac:dyDescent="0.3">
      <c r="A303" s="2"/>
      <c r="B303" s="3"/>
      <c r="C303" s="3"/>
    </row>
    <row r="304" spans="1:9" ht="13.2" customHeight="1" x14ac:dyDescent="0.3">
      <c r="A304" s="2"/>
      <c r="B304" s="3"/>
      <c r="C304" s="3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Z h b V R t s + y W k A A A A 9 g A A A B I A H A B D b 2 5 m a W c v U G F j a 2 F n Z S 5 4 b W w g o h g A K K A U A A A A A A A A A A A A A A A A A A A A A A A A A A A A h Y + x D o I w G I R f h X S n L W V R 8 l M G V 0 l M i M a 1 g Y q N 8 G N o s b y b g 4 / k K 4 h R 1 M 3 x 7 r 5 L 7 u 7 X G 2 R j 2 w Q X 3 V v T Y U o i y k m g s e w q g 3 V K B n c I F y S T s F H l S d U 6 m G C 0 y W h N S o 7 O n R P G v P f U x 7 T r a y Y 4 j 9 g + X x f l U b c q N G i d w l K T T 6 v 6 3 y I S d q 8 x U t C I L 2 n M B e X A Z h N y g 1 9 A T H u f 6 Y 8 J q 6 F x Q 6 + l x n B b A J s l s P c H + Q B Q S w M E F A A C A A g A c Z h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Y W 1 U o i k e 4 D g A A A B E A A A A T A B w A R m 9 y b X V s Y X M v U 2 V j d G l v b j E u b S C i G A A o o B Q A A A A A A A A A A A A A A A A A A A A A A A A A A A A r T k 0 u y c z P U w i G 0 I b W A F B L A Q I t A B Q A A g A I A H G Y W 1 U b b P s l p A A A A P Y A A A A S A A A A A A A A A A A A A A A A A A A A A A B D b 2 5 m a W c v U G F j a 2 F n Z S 5 4 b W x Q S w E C L Q A U A A I A C A B x m F t V D 8 r p q 6 Q A A A D p A A A A E w A A A A A A A A A A A A A A A A D w A A A A W 0 N v b n R l b n R f V H l w Z X N d L n h t b F B L A Q I t A B Q A A g A I A H G Y W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L K y p Q U 6 B 5 T 6 t a L N e M O X l d A A A A A A I A A A A A A B B m A A A A A Q A A I A A A A K Z p J w 9 H a m 2 6 7 f 0 a Z f i k A K / 5 g P t Z n R M t J p n 3 w f D k M w R 0 A A A A A A 6 A A A A A A g A A I A A A A N P H L K g J n m t 8 w F S i j R f 2 B a 7 p y l H U L k q N F G u D V X 6 O O Y n s U A A A A H T D r H S K D p o e + B 4 o z S t 9 F h 5 g 6 G K y L T Q h 0 y l 2 u n e w s P I 4 s M G X H c m y s F T o X 1 f B S p o I m M S F i x H j 4 a T L z C / 0 Y K t J 2 / 8 j c J o Q A K Z G 1 d e G F t 1 K z F v 9 Q A A A A E A 8 8 m I 0 6 r j c + w p i j a k f E / h F C 1 X A K X U / g b G c y a T r o q H 2 W f 4 n i 3 F 9 W u 0 4 a F / 7 n L q K / U 8 3 J y C l Z t x 9 f M p 9 Z 5 E Y Y D Q = < / D a t a M a s h u p > 
</file>

<file path=customXml/itemProps1.xml><?xml version="1.0" encoding="utf-8"?>
<ds:datastoreItem xmlns:ds="http://schemas.openxmlformats.org/officeDocument/2006/customXml" ds:itemID="{F70D682A-478B-4D64-8FBF-E88C22F094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CLEAVE Michael -DARLINGTON</dc:creator>
  <cp:lastModifiedBy>Mike</cp:lastModifiedBy>
  <dcterms:created xsi:type="dcterms:W3CDTF">2022-10-27T19:45:28Z</dcterms:created>
  <dcterms:modified xsi:type="dcterms:W3CDTF">2022-11-01T01:41:57Z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7afb16-bed2-47a7-a936-de53beb31938_Enabled">
    <vt:lpwstr>true</vt:lpwstr>
  </property>
  <property fmtid="{D5CDD505-2E9C-101B-9397-08002B2CF9AE}" pid="3" name="MSIP_Label_de7afb16-bed2-47a7-a936-de53beb31938_SetDate">
    <vt:lpwstr>2022-10-27T19:45:29Z</vt:lpwstr>
  </property>
  <property fmtid="{D5CDD505-2E9C-101B-9397-08002B2CF9AE}" pid="4" name="MSIP_Label_de7afb16-bed2-47a7-a936-de53beb31938_Method">
    <vt:lpwstr>Standard</vt:lpwstr>
  </property>
  <property fmtid="{D5CDD505-2E9C-101B-9397-08002B2CF9AE}" pid="5" name="MSIP_Label_de7afb16-bed2-47a7-a936-de53beb31938_Name">
    <vt:lpwstr>de7afb16-bed2-47a7-a936-de53beb31938</vt:lpwstr>
  </property>
  <property fmtid="{D5CDD505-2E9C-101B-9397-08002B2CF9AE}" pid="6" name="MSIP_Label_de7afb16-bed2-47a7-a936-de53beb31938_SiteId">
    <vt:lpwstr>962f21cf-93ea-449f-99bf-402e2b2987b2</vt:lpwstr>
  </property>
  <property fmtid="{D5CDD505-2E9C-101B-9397-08002B2CF9AE}" pid="7" name="MSIP_Label_de7afb16-bed2-47a7-a936-de53beb31938_ActionId">
    <vt:lpwstr>acc33434-ae57-4acf-9c57-873319c95840</vt:lpwstr>
  </property>
  <property fmtid="{D5CDD505-2E9C-101B-9397-08002B2CF9AE}" pid="8" name="MSIP_Label_de7afb16-bed2-47a7-a936-de53beb31938_ContentBits">
    <vt:lpwstr>0</vt:lpwstr>
  </property>
</Properties>
</file>