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c\Google Drive\credit analysis-NYU else\"/>
    </mc:Choice>
  </mc:AlternateContent>
  <xr:revisionPtr revIDLastSave="0" documentId="13_ncr:1_{7A64C529-F070-43CF-827D-DF4D6A7DF7CE}" xr6:coauthVersionLast="45" xr6:coauthVersionMax="45" xr10:uidLastSave="{00000000-0000-0000-0000-000000000000}"/>
  <bookViews>
    <workbookView xWindow="-110" yWindow="-110" windowWidth="19420" windowHeight="10420" xr2:uid="{E2C51F98-EB40-445B-8875-9342CFB1D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E14" i="1"/>
  <c r="A20" i="1"/>
  <c r="A19" i="1"/>
  <c r="A18" i="1"/>
  <c r="C14" i="1"/>
  <c r="H13" i="1"/>
  <c r="H12" i="1"/>
  <c r="E13" i="1"/>
  <c r="E12" i="1"/>
  <c r="I11" i="1"/>
  <c r="F11" i="1"/>
  <c r="C11" i="1"/>
  <c r="B13" i="1"/>
  <c r="B12" i="1"/>
  <c r="H11" i="1"/>
  <c r="E11" i="1"/>
  <c r="B11" i="1"/>
  <c r="I10" i="1"/>
  <c r="F10" i="1"/>
  <c r="C10" i="1"/>
  <c r="I7" i="1"/>
  <c r="I8" i="1"/>
  <c r="I9" i="1"/>
  <c r="I12" i="1"/>
  <c r="I13" i="1"/>
  <c r="I14" i="1"/>
  <c r="I6" i="1"/>
  <c r="H15" i="1"/>
  <c r="I15" i="1" s="1"/>
  <c r="E15" i="1"/>
  <c r="F14" i="1"/>
  <c r="C9" i="1"/>
  <c r="F9" i="1"/>
  <c r="F7" i="1"/>
  <c r="F8" i="1"/>
  <c r="F12" i="1"/>
  <c r="F13" i="1"/>
  <c r="F15" i="1"/>
  <c r="F6" i="1"/>
  <c r="C7" i="1"/>
  <c r="C8" i="1"/>
  <c r="C12" i="1"/>
  <c r="C13" i="1"/>
  <c r="C6" i="1"/>
  <c r="B20" i="1"/>
  <c r="B19" i="1"/>
  <c r="B18" i="1"/>
  <c r="B15" i="1" l="1"/>
  <c r="C15" i="1" s="1"/>
</calcChain>
</file>

<file path=xl/sharedStrings.xml><?xml version="1.0" encoding="utf-8"?>
<sst xmlns="http://schemas.openxmlformats.org/spreadsheetml/2006/main" count="39" uniqueCount="18">
  <si>
    <t>Part 1</t>
  </si>
  <si>
    <t xml:space="preserve">Consolidated statements of Earnings and Retained Earnings </t>
  </si>
  <si>
    <t>%</t>
  </si>
  <si>
    <t>earnings from operations</t>
  </si>
  <si>
    <t>ebit</t>
  </si>
  <si>
    <t>net earnings attributed to tootsie roll</t>
  </si>
  <si>
    <t>net product sales</t>
  </si>
  <si>
    <t>product cost of goods sold</t>
  </si>
  <si>
    <t>product gross margin</t>
  </si>
  <si>
    <t>sg&amp;a</t>
  </si>
  <si>
    <t>provision for income taxes</t>
  </si>
  <si>
    <t xml:space="preserve">Tootsie Roll Industries, Inc. </t>
  </si>
  <si>
    <t>Years ended December 31, 2019 and December 31, 2018 and December 31, 2017</t>
  </si>
  <si>
    <t xml:space="preserve">Comment: income taxes have clearly played a role in diminishing net earnings attributed to tootsie roll. </t>
  </si>
  <si>
    <t>interest expense</t>
  </si>
  <si>
    <t>Total operation expense</t>
  </si>
  <si>
    <t>provision for income taxes tax rate 2019: 24%, 2018: 22.40, 2017: 4.62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</si>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</sst>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0.000%"/>
    <numFmt numFmtId="173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44" fontId="0" fillId="0" borderId="5" xfId="1" applyFont="1" applyBorder="1"/>
    <xf numFmtId="44" fontId="0" fillId="0" borderId="6" xfId="1" applyFont="1" applyBorder="1"/>
    <xf numFmtId="165" fontId="0" fillId="2" borderId="5" xfId="2" applyNumberFormat="1" applyFont="1" applyFill="1" applyBorder="1"/>
    <xf numFmtId="0" fontId="0" fillId="0" borderId="8" xfId="0" applyFill="1" applyBorder="1"/>
    <xf numFmtId="44" fontId="0" fillId="0" borderId="9" xfId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2" borderId="6" xfId="2" applyNumberFormat="1" applyFont="1" applyFill="1" applyBorder="1"/>
    <xf numFmtId="0" fontId="0" fillId="0" borderId="10" xfId="0" applyBorder="1"/>
    <xf numFmtId="44" fontId="0" fillId="0" borderId="12" xfId="1" applyFont="1" applyBorder="1"/>
    <xf numFmtId="165" fontId="0" fillId="2" borderId="1" xfId="2" applyNumberFormat="1" applyFont="1" applyFill="1" applyBorder="1"/>
    <xf numFmtId="0" fontId="0" fillId="0" borderId="10" xfId="0" applyFill="1" applyBorder="1"/>
    <xf numFmtId="165" fontId="0" fillId="2" borderId="9" xfId="2" applyNumberFormat="1" applyFont="1" applyFill="1" applyBorder="1"/>
    <xf numFmtId="0" fontId="0" fillId="0" borderId="10" xfId="0" applyFill="1" applyBorder="1" applyAlignment="1">
      <alignment wrapText="1"/>
    </xf>
    <xf numFmtId="17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FC5-4059-4065-B0ED-70510DC21D6F}">
  <dimension ref="A1:I20"/>
  <sheetViews>
    <sheetView tabSelected="1" topLeftCell="A2" workbookViewId="0">
      <selection activeCell="A19" sqref="A19"/>
    </sheetView>
  </sheetViews>
  <sheetFormatPr defaultRowHeight="14.5" x14ac:dyDescent="0.35"/>
  <cols>
    <col min="1" max="1" width="32.54296875" bestFit="1" customWidth="1"/>
    <col min="2" max="2" width="12.08984375" bestFit="1" customWidth="1"/>
    <col min="4" max="4" width="31.90625" bestFit="1" customWidth="1"/>
    <col min="5" max="5" width="12.08984375" bestFit="1" customWidth="1"/>
    <col min="7" max="7" width="31.90625" bestFit="1" customWidth="1"/>
    <col min="8" max="8" width="12.08984375" bestFit="1" customWidth="1"/>
  </cols>
  <sheetData>
    <row r="1" spans="1:9" x14ac:dyDescent="0.35">
      <c r="A1" t="s">
        <v>0</v>
      </c>
    </row>
    <row r="2" spans="1:9" x14ac:dyDescent="0.35">
      <c r="A2" s="6" t="s">
        <v>11</v>
      </c>
      <c r="B2" s="6"/>
      <c r="C2" s="6"/>
      <c r="D2" s="6"/>
      <c r="E2" s="6"/>
      <c r="F2" s="7"/>
    </row>
    <row r="3" spans="1:9" x14ac:dyDescent="0.35">
      <c r="A3" s="5" t="s">
        <v>1</v>
      </c>
      <c r="B3" s="5"/>
      <c r="C3" s="5"/>
      <c r="D3" s="5"/>
      <c r="E3" s="5"/>
      <c r="F3" s="8"/>
    </row>
    <row r="4" spans="1:9" x14ac:dyDescent="0.35">
      <c r="A4" s="15" t="s">
        <v>12</v>
      </c>
      <c r="B4" s="15"/>
      <c r="C4" s="15"/>
      <c r="D4" s="15"/>
      <c r="E4" s="15"/>
      <c r="F4" s="16"/>
    </row>
    <row r="5" spans="1:9" x14ac:dyDescent="0.35">
      <c r="A5" s="1">
        <v>2019</v>
      </c>
      <c r="B5" s="1"/>
      <c r="C5" s="3" t="s">
        <v>2</v>
      </c>
      <c r="D5" s="1">
        <v>2018</v>
      </c>
      <c r="E5" s="1"/>
      <c r="F5" s="2" t="s">
        <v>2</v>
      </c>
      <c r="G5" s="1">
        <v>2017</v>
      </c>
      <c r="H5" s="1"/>
      <c r="I5" s="2" t="s">
        <v>2</v>
      </c>
    </row>
    <row r="6" spans="1:9" x14ac:dyDescent="0.35">
      <c r="A6" s="4" t="s">
        <v>6</v>
      </c>
      <c r="B6" s="10">
        <v>523616</v>
      </c>
      <c r="C6" s="12">
        <f>B6/$B$6</f>
        <v>1</v>
      </c>
      <c r="D6" s="4" t="s">
        <v>6</v>
      </c>
      <c r="E6" s="10">
        <v>515251</v>
      </c>
      <c r="F6" s="12">
        <f>E6/$E$6</f>
        <v>1</v>
      </c>
      <c r="G6" s="4" t="s">
        <v>6</v>
      </c>
      <c r="H6" s="10">
        <v>515674</v>
      </c>
      <c r="I6" s="12">
        <f>H6/$H$6</f>
        <v>1</v>
      </c>
    </row>
    <row r="7" spans="1:9" s="18" customFormat="1" x14ac:dyDescent="0.35">
      <c r="A7" s="18" t="s">
        <v>7</v>
      </c>
      <c r="B7" s="19">
        <v>329102</v>
      </c>
      <c r="C7" s="20">
        <f t="shared" ref="C7:C15" si="0">B7/$B$6</f>
        <v>0.62851784513842202</v>
      </c>
      <c r="D7" s="18" t="s">
        <v>7</v>
      </c>
      <c r="E7" s="19">
        <v>329880</v>
      </c>
      <c r="F7" s="20">
        <f t="shared" ref="F7:F15" si="1">E7/$E$6</f>
        <v>0.64023165408703719</v>
      </c>
      <c r="G7" s="18" t="s">
        <v>7</v>
      </c>
      <c r="H7" s="19">
        <v>326411</v>
      </c>
      <c r="I7" s="20">
        <f t="shared" ref="I7:I15" si="2">H7/$H$6</f>
        <v>0.63297936293084389</v>
      </c>
    </row>
    <row r="8" spans="1:9" x14ac:dyDescent="0.35">
      <c r="A8" s="9" t="s">
        <v>8</v>
      </c>
      <c r="B8" s="11">
        <v>194514</v>
      </c>
      <c r="C8" s="17">
        <f t="shared" si="0"/>
        <v>0.37148215486157793</v>
      </c>
      <c r="D8" s="9" t="s">
        <v>8</v>
      </c>
      <c r="E8" s="11">
        <v>185371</v>
      </c>
      <c r="F8" s="17">
        <f t="shared" si="1"/>
        <v>0.35976834591296281</v>
      </c>
      <c r="G8" s="9" t="s">
        <v>8</v>
      </c>
      <c r="H8" s="11">
        <v>189263</v>
      </c>
      <c r="I8" s="17">
        <f t="shared" si="2"/>
        <v>0.36702063706915611</v>
      </c>
    </row>
    <row r="9" spans="1:9" x14ac:dyDescent="0.35">
      <c r="A9" s="9" t="s">
        <v>9</v>
      </c>
      <c r="B9" s="11">
        <v>127802</v>
      </c>
      <c r="C9" s="12">
        <f t="shared" si="0"/>
        <v>0.24407581128154984</v>
      </c>
      <c r="D9" s="9" t="s">
        <v>9</v>
      </c>
      <c r="E9" s="11">
        <v>117691</v>
      </c>
      <c r="F9" s="12">
        <f t="shared" si="1"/>
        <v>0.22841488905407267</v>
      </c>
      <c r="G9" s="9" t="s">
        <v>9</v>
      </c>
      <c r="H9" s="11">
        <v>121484</v>
      </c>
      <c r="I9" s="12">
        <f t="shared" si="2"/>
        <v>0.23558294581460379</v>
      </c>
    </row>
    <row r="10" spans="1:9" s="18" customFormat="1" x14ac:dyDescent="0.35">
      <c r="A10" s="21" t="s">
        <v>14</v>
      </c>
      <c r="B10" s="19">
        <v>220</v>
      </c>
      <c r="C10" s="20">
        <f t="shared" si="0"/>
        <v>4.2015522825887672E-4</v>
      </c>
      <c r="D10" s="21" t="s">
        <v>14</v>
      </c>
      <c r="E10" s="19">
        <v>181</v>
      </c>
      <c r="F10" s="20">
        <f t="shared" si="1"/>
        <v>3.5128510182415946E-4</v>
      </c>
      <c r="G10" s="21" t="s">
        <v>14</v>
      </c>
      <c r="H10" s="19">
        <v>144</v>
      </c>
      <c r="I10" s="20">
        <f t="shared" si="2"/>
        <v>2.7924619042263136E-4</v>
      </c>
    </row>
    <row r="11" spans="1:9" s="4" customFormat="1" x14ac:dyDescent="0.35">
      <c r="A11" s="9" t="s">
        <v>15</v>
      </c>
      <c r="B11" s="11">
        <f>B9+B10</f>
        <v>128022</v>
      </c>
      <c r="C11" s="20">
        <f t="shared" si="0"/>
        <v>0.2444959665098087</v>
      </c>
      <c r="D11" s="9" t="s">
        <v>15</v>
      </c>
      <c r="E11" s="11">
        <f>E9+E10</f>
        <v>117872</v>
      </c>
      <c r="F11" s="20">
        <f t="shared" si="1"/>
        <v>0.22876617415589684</v>
      </c>
      <c r="G11" s="9" t="s">
        <v>15</v>
      </c>
      <c r="H11" s="11">
        <f>H9+H10</f>
        <v>121628</v>
      </c>
      <c r="I11" s="20">
        <f t="shared" si="2"/>
        <v>0.23586219200502642</v>
      </c>
    </row>
    <row r="12" spans="1:9" x14ac:dyDescent="0.35">
      <c r="A12" s="9" t="s">
        <v>3</v>
      </c>
      <c r="B12" s="11">
        <f>B8-B11</f>
        <v>66492</v>
      </c>
      <c r="C12" s="17">
        <f t="shared" si="0"/>
        <v>0.12698618835176922</v>
      </c>
      <c r="D12" s="9" t="s">
        <v>3</v>
      </c>
      <c r="E12" s="11">
        <f>E8-E11</f>
        <v>67499</v>
      </c>
      <c r="F12" s="17">
        <f t="shared" si="1"/>
        <v>0.13100217175706597</v>
      </c>
      <c r="G12" s="9" t="s">
        <v>3</v>
      </c>
      <c r="H12" s="11">
        <f>H8-H11</f>
        <v>67635</v>
      </c>
      <c r="I12" s="17">
        <f t="shared" si="2"/>
        <v>0.13115844506412966</v>
      </c>
    </row>
    <row r="13" spans="1:9" x14ac:dyDescent="0.35">
      <c r="A13" s="9" t="s">
        <v>4</v>
      </c>
      <c r="B13" s="11">
        <f>B8-B11</f>
        <v>66492</v>
      </c>
      <c r="C13" s="12">
        <f t="shared" si="0"/>
        <v>0.12698618835176922</v>
      </c>
      <c r="D13" s="9" t="s">
        <v>4</v>
      </c>
      <c r="E13" s="11">
        <f>E8-E11</f>
        <v>67499</v>
      </c>
      <c r="F13" s="12">
        <f t="shared" si="1"/>
        <v>0.13100217175706597</v>
      </c>
      <c r="G13" s="9" t="s">
        <v>4</v>
      </c>
      <c r="H13" s="11">
        <f>H8-H11</f>
        <v>67635</v>
      </c>
      <c r="I13" s="12">
        <f t="shared" si="2"/>
        <v>0.13115844506412966</v>
      </c>
    </row>
    <row r="14" spans="1:9" s="18" customFormat="1" ht="29" x14ac:dyDescent="0.35">
      <c r="A14" s="23" t="s">
        <v>16</v>
      </c>
      <c r="B14" s="19">
        <f>B12*A18</f>
        <v>16011.053112266405</v>
      </c>
      <c r="C14" s="20">
        <f t="shared" si="0"/>
        <v>3.0577853068405863E-2</v>
      </c>
      <c r="D14" s="21" t="s">
        <v>10</v>
      </c>
      <c r="E14" s="19">
        <f>E12*A19</f>
        <v>15122.409351692484</v>
      </c>
      <c r="F14" s="20">
        <f t="shared" si="1"/>
        <v>2.9349597286938763E-2</v>
      </c>
      <c r="G14" s="21" t="s">
        <v>10</v>
      </c>
      <c r="H14" s="19" t="s">
        <v>17</v>
      </c>
      <c r="I14" s="20" t="e">
        <f t="shared" si="2"/>
        <v>#VALUE!</v>
      </c>
    </row>
    <row r="15" spans="1:9" ht="15" thickBot="1" x14ac:dyDescent="0.4">
      <c r="A15" s="13" t="s">
        <v>5</v>
      </c>
      <c r="B15" s="14">
        <f>B13-B14</f>
        <v>50480.946887733597</v>
      </c>
      <c r="C15" s="22">
        <f t="shared" si="0"/>
        <v>9.6408335283363372E-2</v>
      </c>
      <c r="D15" s="13" t="s">
        <v>5</v>
      </c>
      <c r="E15" s="14">
        <f>E13-E14</f>
        <v>52376.590648307516</v>
      </c>
      <c r="F15" s="22">
        <f t="shared" si="1"/>
        <v>0.10165257447012721</v>
      </c>
      <c r="G15" s="13" t="s">
        <v>5</v>
      </c>
      <c r="H15" s="14" t="e">
        <f>H13-H14</f>
        <v>#VALUE!</v>
      </c>
      <c r="I15" s="22" t="e">
        <f t="shared" si="2"/>
        <v>#VALUE!</v>
      </c>
    </row>
    <row r="16" spans="1:9" x14ac:dyDescent="0.35">
      <c r="A16" s="9" t="s">
        <v>13</v>
      </c>
    </row>
    <row r="18" spans="1:2" x14ac:dyDescent="0.35">
      <c r="A18" s="24">
        <f>20565/85404</f>
        <v>0.24079668399606577</v>
      </c>
      <c r="B18" t="str">
        <f ca="1">_xlfn.FORMULATEXT(A18)</f>
        <v>=20565/85404</v>
      </c>
    </row>
    <row r="19" spans="1:2" x14ac:dyDescent="0.35">
      <c r="A19" s="24">
        <f>16401/73206</f>
        <v>0.22403901319563971</v>
      </c>
      <c r="B19" t="str">
        <f ca="1">_xlfn.FORMULATEXT(A19)</f>
        <v>=16401/73206</v>
      </c>
    </row>
    <row r="20" spans="1:2" x14ac:dyDescent="0.35">
      <c r="A20" s="24">
        <f>3907/84561</f>
        <v>4.6203332505528556E-2</v>
      </c>
      <c r="B20" t="str">
        <f ca="1">_xlfn.FORMULATEXT(A20)</f>
        <v>=3907/84561</v>
      </c>
    </row>
  </sheetData>
  <mergeCells count="6">
    <mergeCell ref="A2:F2"/>
    <mergeCell ref="A4:F4"/>
    <mergeCell ref="A5:B5"/>
    <mergeCell ref="D5:E5"/>
    <mergeCell ref="G5:H5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mikec</dc:creator>
  <cp:lastModifiedBy>mikec</cp:lastModifiedBy>
  <dcterms:created xsi:type="dcterms:W3CDTF">2020-12-09T23:24:12Z</dcterms:created>
  <dcterms:modified xsi:type="dcterms:W3CDTF">2020-12-11T00:33:34Z</dcterms:modified>
</cp:coreProperties>
</file>