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bc07f68cfc1851/Documents/"/>
    </mc:Choice>
  </mc:AlternateContent>
  <xr:revisionPtr revIDLastSave="37" documentId="8_{8E002534-8078-44D6-947B-D3F0C9F3C8C6}" xr6:coauthVersionLast="45" xr6:coauthVersionMax="45" xr10:uidLastSave="{BFAA13B8-6F31-49D8-BFEA-85EF00A83AF1}"/>
  <bookViews>
    <workbookView xWindow="-110" yWindow="-110" windowWidth="19420" windowHeight="10420" xr2:uid="{7FB06866-D7F5-4E31-956A-0FA374633D1D}"/>
  </bookViews>
  <sheets>
    <sheet name="industry" sheetId="13" r:id="rId1"/>
    <sheet name="start" sheetId="11" r:id="rId2"/>
    <sheet name="TJX" sheetId="8" r:id="rId3"/>
    <sheet name="GPS" sheetId="9" r:id="rId4"/>
    <sheet name="DNKN" sheetId="14" r:id="rId5"/>
    <sheet name="KDP" sheetId="10" r:id="rId6"/>
    <sheet name="end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 0_74b3fa47-53f1-451a-8a51-d797119f6c25" name="Table 0" connection="Query - Table 0"/>
          <x15:modelTable id="Table 1_bdc60775-e0b2-465e-9dca-4645f85dc3f8" name="Table 1" connection="Query - Table 1"/>
          <x15:modelTable id="Table 2_24bb700c-551c-4330-abb8-4ff1aaaaad70" name="Table 2" connection="Query - Table 2"/>
          <x15:modelTable id="Table 0 1_5230dde3-2b21-48a1-aebb-821880d7e8d2" name="Table 0 1" connection="Query - Table 01"/>
          <x15:modelTable id="Table 1 1_c66aa97a-8fa7-4ee7-88d9-2f04a6dc860f" name="Table 1 1" connection="Query - Table 11"/>
          <x15:modelTable id="Table 2 1_bccce0db-bd02-4e64-b83d-4d44874d6956" name="Table 2 1" connection="Query - Table 21"/>
          <x15:modelTable id="Table 0 2_b748602f-cf6c-44f1-a1e4-7d2b865b2b57" name="Table 0 2" connection="Query - Table 02"/>
          <x15:modelTable id="Table 1 2_11b6dc76-f178-4c8a-a5de-4ab724813fca" name="Table 1 2" connection="Query - Table 12"/>
          <x15:modelTable id="Table 2 2_a7136b0d-c436-43b6-a59e-b63ec18ebab9" name="Table 2 2" connection="Query - Table 22"/>
          <x15:modelTable id="Table 0 3_31b41c00-0219-42f0-8781-a3ce70735e30" name="Table 0 3" connection="Query - Table 03"/>
          <x15:modelTable id="Table 1 3_62e07074-fa30-4b71-8497-fa742262231f" name="Table 1 3" connection="Query - Table 13"/>
          <x15:modelTable id="Table 2 3_af0c4c83-31cc-499a-8749-7d757ec062ed" name="Table 2 3" connection="Query - Table 23"/>
          <x15:modelTable id="Table 0 4_c203b236-3db6-4b7f-a12a-481e872b966e" name="Table 0 4" connection="Query - Table 04"/>
          <x15:modelTable id="Table 1 4_1ce27903-eb4e-46f2-8cde-9587da487ca0" name="Table 1 4" connection="Query - Table 14"/>
          <x15:modelTable id="Table 2 4_af0e9986-fe39-421b-9cde-569e0ab78dcc" name="Table 2 4" connection="Query - Table 24"/>
          <x15:modelTable id="Table 0 5_cf20820a-fb7d-4287-9ea5-bbf82f02a8be" name="Table 0 5" connection="Query - Table 05"/>
          <x15:modelTable id="Table 1 5_62916f8b-85ad-409a-8975-53920dbe4a72" name="Table 1 5" connection="Query - Table 15"/>
          <x15:modelTable id="Table 2 5_e5461748-4f0e-49de-b25c-ec2e999c6489" name="Table 2 5" connection="Query - Table 25"/>
          <x15:modelTable id="Table 0 6_05d66356-f695-4ecc-808f-06c94ead7aee" name="Table 0 6" connection="Query - Table 06"/>
          <x15:modelTable id="Table 1 6_1c52731f-9d72-4fb5-a877-b8593f8844a2" name="Table 1 6" connection="Query - Table 16"/>
          <x15:modelTable id="Table 2 6_67464fb3-902f-4562-85d1-4c76bb242677" name="Table 2 6" connection="Query - Table 26"/>
          <x15:modelTable id="Table 0 7_b040cde3-91eb-4c25-aa20-501cb0b2dd04" name="Table 0 7" connection="Query - Table 07"/>
          <x15:modelTable id="Table 1 7_bccf6266-5d06-42c1-b6dc-08666af0158a" name="Table 1 7" connection="Query - Table 17"/>
          <x15:modelTable id="Table 2 7_c856d735-5f9b-4700-9eb9-056c02e396bb" name="Table 2 7" connection="Query - Table 27"/>
          <x15:modelTable id="Table 0 8_577c2235-3e5d-4cb2-a2ad-d2166aea804f" name="Table 0 8" connection="Query - Table 08"/>
          <x15:modelTable id="Table 0 9_d2a559ee-d6c8-4d4f-9be8-3188c5b88312" name="Table 0 9" connection="Query - Table 09"/>
          <x15:modelTable id="Table 1 8_e5e6c9ab-232d-4296-b82a-19617bc90d8b" name="Table 1 8" connection="Query - Table 18"/>
          <x15:modelTable id="Table 2 8_966f4df7-6bf2-4ddd-be9b-e55f857e80a3" name="Table 2 8" connection="Query - Table 28"/>
          <x15:modelTable id="Table 0 10_459561f5-5d04-4dcb-ad56-8bb95b786764" name="Table 0 10" connection="Query - Table 010"/>
          <x15:modelTable id="Table 1 9_297055d9-19db-439e-b490-e18b0be0ea14" name="Table 1 9" connection="Query - Table 19"/>
          <x15:modelTable id="Table 2 9_1a5d2464-bd3d-4f4b-9e64-9a35f0b7f9e6" name="Table 2 9" connection="Query - Table 2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1" i="14" l="1"/>
  <c r="E31" i="14"/>
  <c r="D31" i="14"/>
  <c r="C31" i="14"/>
  <c r="F30" i="14"/>
  <c r="E30" i="14"/>
  <c r="D30" i="14"/>
  <c r="C30" i="14"/>
  <c r="F29" i="14"/>
  <c r="E29" i="14"/>
  <c r="D29" i="14"/>
  <c r="C29" i="14"/>
  <c r="F26" i="14"/>
  <c r="E26" i="14"/>
  <c r="D26" i="14"/>
  <c r="C26" i="14"/>
  <c r="F25" i="14"/>
  <c r="E25" i="14"/>
  <c r="D25" i="14"/>
  <c r="C25" i="14"/>
  <c r="F24" i="14"/>
  <c r="E24" i="14"/>
  <c r="D24" i="14"/>
  <c r="C24" i="14"/>
  <c r="F31" i="10"/>
  <c r="E31" i="10"/>
  <c r="D31" i="10"/>
  <c r="C31" i="10"/>
  <c r="F30" i="10"/>
  <c r="E30" i="10"/>
  <c r="D30" i="10"/>
  <c r="C30" i="10"/>
  <c r="F29" i="10"/>
  <c r="E29" i="10"/>
  <c r="D29" i="10"/>
  <c r="C29" i="10"/>
  <c r="F26" i="10"/>
  <c r="E26" i="10"/>
  <c r="D26" i="10"/>
  <c r="C26" i="10"/>
  <c r="F25" i="10"/>
  <c r="E25" i="10"/>
  <c r="D25" i="10"/>
  <c r="C25" i="10"/>
  <c r="F24" i="10"/>
  <c r="E24" i="10"/>
  <c r="D24" i="10"/>
  <c r="C24" i="10"/>
  <c r="F31" i="9"/>
  <c r="E31" i="9"/>
  <c r="D31" i="9"/>
  <c r="C31" i="9"/>
  <c r="F30" i="9"/>
  <c r="E30" i="9"/>
  <c r="D30" i="9"/>
  <c r="C30" i="9"/>
  <c r="F29" i="9"/>
  <c r="E29" i="9"/>
  <c r="D29" i="9"/>
  <c r="C29" i="9"/>
  <c r="F26" i="9"/>
  <c r="E26" i="9"/>
  <c r="D26" i="9"/>
  <c r="C26" i="9"/>
  <c r="F25" i="9"/>
  <c r="E25" i="9"/>
  <c r="D25" i="9"/>
  <c r="C25" i="9"/>
  <c r="F24" i="9"/>
  <c r="E24" i="9"/>
  <c r="D24" i="9"/>
  <c r="C24" i="9"/>
  <c r="F31" i="8"/>
  <c r="E31" i="8"/>
  <c r="D31" i="8"/>
  <c r="C31" i="8"/>
  <c r="F30" i="8"/>
  <c r="E30" i="8"/>
  <c r="D30" i="8"/>
  <c r="C30" i="8"/>
  <c r="F29" i="8"/>
  <c r="E29" i="8"/>
  <c r="D29" i="8"/>
  <c r="C29" i="8"/>
  <c r="F26" i="8"/>
  <c r="E26" i="8"/>
  <c r="D26" i="8"/>
  <c r="C26" i="8"/>
  <c r="F25" i="8"/>
  <c r="E25" i="8"/>
  <c r="D25" i="8"/>
  <c r="C25" i="8"/>
  <c r="F24" i="8"/>
  <c r="E24" i="8"/>
  <c r="D24" i="8"/>
  <c r="C24" i="8"/>
  <c r="Q3" i="13" l="1"/>
  <c r="R3" i="13"/>
  <c r="S3" i="13"/>
  <c r="T3" i="13"/>
  <c r="Q4" i="13"/>
  <c r="R4" i="13"/>
  <c r="S4" i="13"/>
  <c r="T4" i="13"/>
  <c r="Q5" i="13"/>
  <c r="R5" i="13"/>
  <c r="S5" i="13"/>
  <c r="T5" i="13"/>
  <c r="Q6" i="13"/>
  <c r="R6" i="13"/>
  <c r="S6" i="13"/>
  <c r="T6" i="13"/>
  <c r="Q7" i="13"/>
  <c r="R7" i="13"/>
  <c r="S7" i="13"/>
  <c r="T7" i="13"/>
  <c r="Q8" i="13"/>
  <c r="R8" i="13"/>
  <c r="S8" i="13"/>
  <c r="T8" i="13"/>
  <c r="Q9" i="13"/>
  <c r="R9" i="13"/>
  <c r="S9" i="13"/>
  <c r="T9" i="13"/>
  <c r="Q10" i="13"/>
  <c r="R10" i="13"/>
  <c r="S10" i="13"/>
  <c r="T10" i="13"/>
  <c r="Q11" i="13"/>
  <c r="R11" i="13"/>
  <c r="S11" i="13"/>
  <c r="T11" i="13"/>
  <c r="Q12" i="13"/>
  <c r="R12" i="13"/>
  <c r="S12" i="13"/>
  <c r="T12" i="13"/>
  <c r="Q13" i="13"/>
  <c r="R13" i="13"/>
  <c r="S13" i="13"/>
  <c r="T13" i="13"/>
  <c r="Q14" i="13"/>
  <c r="R14" i="13"/>
  <c r="S14" i="13"/>
  <c r="T14" i="13"/>
  <c r="Q15" i="13"/>
  <c r="R15" i="13"/>
  <c r="S15" i="13"/>
  <c r="T15" i="13"/>
  <c r="Q16" i="13"/>
  <c r="R16" i="13"/>
  <c r="S16" i="13"/>
  <c r="T16" i="13"/>
  <c r="Q17" i="13"/>
  <c r="R17" i="13"/>
  <c r="S17" i="13"/>
  <c r="T17" i="13"/>
  <c r="Q18" i="13"/>
  <c r="R18" i="13"/>
  <c r="S18" i="13"/>
  <c r="T18" i="13"/>
  <c r="Q19" i="13"/>
  <c r="R19" i="13"/>
  <c r="S19" i="13"/>
  <c r="T19" i="13"/>
  <c r="Q20" i="13"/>
  <c r="R20" i="13"/>
  <c r="S20" i="13"/>
  <c r="T20" i="13"/>
  <c r="Q21" i="13"/>
  <c r="R21" i="13"/>
  <c r="S21" i="13"/>
  <c r="T21" i="13"/>
  <c r="Q22" i="13"/>
  <c r="R22" i="13"/>
  <c r="S22" i="13"/>
  <c r="T22" i="13"/>
  <c r="Q23" i="13"/>
  <c r="R23" i="13"/>
  <c r="S23" i="13"/>
  <c r="T23" i="13"/>
  <c r="Q24" i="13"/>
  <c r="R24" i="13"/>
  <c r="S24" i="13"/>
  <c r="T24" i="13"/>
  <c r="R2" i="13"/>
  <c r="S2" i="13"/>
  <c r="T2" i="13"/>
  <c r="Q2" i="13"/>
  <c r="J3" i="13"/>
  <c r="K3" i="13"/>
  <c r="L3" i="13"/>
  <c r="M3" i="13"/>
  <c r="J4" i="13"/>
  <c r="K4" i="13"/>
  <c r="L4" i="13"/>
  <c r="M4" i="13"/>
  <c r="J5" i="13"/>
  <c r="K5" i="13"/>
  <c r="L5" i="13"/>
  <c r="M5" i="13"/>
  <c r="J6" i="13"/>
  <c r="K6" i="13"/>
  <c r="L6" i="13"/>
  <c r="M6" i="13"/>
  <c r="J7" i="13"/>
  <c r="K7" i="13"/>
  <c r="L7" i="13"/>
  <c r="M7" i="13"/>
  <c r="J8" i="13"/>
  <c r="K8" i="13"/>
  <c r="L8" i="13"/>
  <c r="M8" i="13"/>
  <c r="J9" i="13"/>
  <c r="K9" i="13"/>
  <c r="L9" i="13"/>
  <c r="M9" i="13"/>
  <c r="J10" i="13"/>
  <c r="K10" i="13"/>
  <c r="L10" i="13"/>
  <c r="M10" i="13"/>
  <c r="J11" i="13"/>
  <c r="K11" i="13"/>
  <c r="L11" i="13"/>
  <c r="M11" i="13"/>
  <c r="J12" i="13"/>
  <c r="K12" i="13"/>
  <c r="L12" i="13"/>
  <c r="M12" i="13"/>
  <c r="J13" i="13"/>
  <c r="K13" i="13"/>
  <c r="L13" i="13"/>
  <c r="M13" i="13"/>
  <c r="J14" i="13"/>
  <c r="K14" i="13"/>
  <c r="L14" i="13"/>
  <c r="M14" i="13"/>
  <c r="J15" i="13"/>
  <c r="K15" i="13"/>
  <c r="L15" i="13"/>
  <c r="M15" i="13"/>
  <c r="J16" i="13"/>
  <c r="K16" i="13"/>
  <c r="L16" i="13"/>
  <c r="M16" i="13"/>
  <c r="J17" i="13"/>
  <c r="K17" i="13"/>
  <c r="L17" i="13"/>
  <c r="M17" i="13"/>
  <c r="J18" i="13"/>
  <c r="K18" i="13"/>
  <c r="L18" i="13"/>
  <c r="M18" i="13"/>
  <c r="J19" i="13"/>
  <c r="K19" i="13"/>
  <c r="L19" i="13"/>
  <c r="M19" i="13"/>
  <c r="J20" i="13"/>
  <c r="K20" i="13"/>
  <c r="L20" i="13"/>
  <c r="M20" i="13"/>
  <c r="J21" i="13"/>
  <c r="K21" i="13"/>
  <c r="L21" i="13"/>
  <c r="M21" i="13"/>
  <c r="J22" i="13"/>
  <c r="K22" i="13"/>
  <c r="L22" i="13"/>
  <c r="M22" i="13"/>
  <c r="J23" i="13"/>
  <c r="K23" i="13"/>
  <c r="L23" i="13"/>
  <c r="M23" i="13"/>
  <c r="J24" i="13"/>
  <c r="K24" i="13"/>
  <c r="L24" i="13"/>
  <c r="M24" i="13"/>
  <c r="J25" i="13"/>
  <c r="K25" i="13"/>
  <c r="L25" i="13"/>
  <c r="M25" i="13"/>
  <c r="J26" i="13"/>
  <c r="K26" i="13"/>
  <c r="L26" i="13"/>
  <c r="M26" i="13"/>
  <c r="J27" i="13"/>
  <c r="K27" i="13"/>
  <c r="L27" i="13"/>
  <c r="M27" i="13"/>
  <c r="J28" i="13"/>
  <c r="K28" i="13"/>
  <c r="L28" i="13"/>
  <c r="M28" i="13"/>
  <c r="J29" i="13"/>
  <c r="K29" i="13"/>
  <c r="L29" i="13"/>
  <c r="M29" i="13"/>
  <c r="J30" i="13"/>
  <c r="K30" i="13"/>
  <c r="L30" i="13"/>
  <c r="M30" i="13"/>
  <c r="J31" i="13"/>
  <c r="K31" i="13"/>
  <c r="L31" i="13"/>
  <c r="M31" i="13"/>
  <c r="J32" i="13"/>
  <c r="K32" i="13"/>
  <c r="L32" i="13"/>
  <c r="M32" i="13"/>
  <c r="J33" i="13"/>
  <c r="K33" i="13"/>
  <c r="L33" i="13"/>
  <c r="M33" i="13"/>
  <c r="J34" i="13"/>
  <c r="K34" i="13"/>
  <c r="L34" i="13"/>
  <c r="M34" i="13"/>
  <c r="J35" i="13"/>
  <c r="K35" i="13"/>
  <c r="L35" i="13"/>
  <c r="M35" i="13"/>
  <c r="J36" i="13"/>
  <c r="K36" i="13"/>
  <c r="L36" i="13"/>
  <c r="M36" i="13"/>
  <c r="K2" i="13"/>
  <c r="L2" i="13"/>
  <c r="M2" i="13"/>
  <c r="J2" i="13"/>
  <c r="C3" i="13"/>
  <c r="D3" i="13"/>
  <c r="E3" i="13"/>
  <c r="F3" i="13"/>
  <c r="C4" i="13"/>
  <c r="D4" i="13"/>
  <c r="E4" i="13"/>
  <c r="F4" i="13"/>
  <c r="C5" i="13"/>
  <c r="D5" i="13"/>
  <c r="E5" i="13"/>
  <c r="F5" i="13"/>
  <c r="C6" i="13"/>
  <c r="D6" i="13"/>
  <c r="E6" i="13"/>
  <c r="F6" i="13"/>
  <c r="C7" i="13"/>
  <c r="D7" i="13"/>
  <c r="E7" i="13"/>
  <c r="F7" i="13"/>
  <c r="C8" i="13"/>
  <c r="D8" i="13"/>
  <c r="E8" i="13"/>
  <c r="F8" i="13"/>
  <c r="C9" i="13"/>
  <c r="D9" i="13"/>
  <c r="E9" i="13"/>
  <c r="F9" i="13"/>
  <c r="C10" i="13"/>
  <c r="D10" i="13"/>
  <c r="E10" i="13"/>
  <c r="F10" i="13"/>
  <c r="C11" i="13"/>
  <c r="D11" i="13"/>
  <c r="E11" i="13"/>
  <c r="F11" i="13"/>
  <c r="C12" i="13"/>
  <c r="D12" i="13"/>
  <c r="E12" i="13"/>
  <c r="F12" i="13"/>
  <c r="C13" i="13"/>
  <c r="D13" i="13"/>
  <c r="E13" i="13"/>
  <c r="F13" i="13"/>
  <c r="C14" i="13"/>
  <c r="D14" i="13"/>
  <c r="E14" i="13"/>
  <c r="F14" i="13"/>
  <c r="C15" i="13"/>
  <c r="D15" i="13"/>
  <c r="E15" i="13"/>
  <c r="F15" i="13"/>
  <c r="C16" i="13"/>
  <c r="D16" i="13"/>
  <c r="E16" i="13"/>
  <c r="F16" i="13"/>
  <c r="C17" i="13"/>
  <c r="D17" i="13"/>
  <c r="E17" i="13"/>
  <c r="F17" i="13"/>
  <c r="C18" i="13"/>
  <c r="D18" i="13"/>
  <c r="E18" i="13"/>
  <c r="F18" i="13"/>
  <c r="C19" i="13"/>
  <c r="D19" i="13"/>
  <c r="E19" i="13"/>
  <c r="F19" i="13"/>
  <c r="C20" i="13"/>
  <c r="D20" i="13"/>
  <c r="E20" i="13"/>
  <c r="F20" i="13"/>
  <c r="D2" i="13"/>
  <c r="E2" i="13"/>
  <c r="F2" i="13"/>
  <c r="C2" i="13"/>
  <c r="F31" i="13" l="1"/>
  <c r="D31" i="13"/>
  <c r="F30" i="13"/>
  <c r="D30" i="13"/>
  <c r="F29" i="13"/>
  <c r="D29" i="13"/>
  <c r="E31" i="13"/>
  <c r="C31" i="13"/>
  <c r="E30" i="13"/>
  <c r="C30" i="13"/>
  <c r="E29" i="13"/>
  <c r="C29" i="13"/>
  <c r="E25" i="13"/>
  <c r="E24" i="13"/>
  <c r="C25" i="13"/>
  <c r="C24" i="13"/>
  <c r="E26" i="13"/>
  <c r="C26" i="13"/>
  <c r="F25" i="13"/>
  <c r="F24" i="13"/>
  <c r="D25" i="13"/>
  <c r="D24" i="13"/>
  <c r="F26" i="13"/>
  <c r="D26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05CF2A-5D7F-4EB2-B5F5-DFC15765BCF9}" name="Query - Table 0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46d7845d-f160-48bb-94af-2c9afe2ed5d5"/>
      </ext>
    </extLst>
  </connection>
  <connection id="2" xr16:uid="{9825E60B-DAE8-4DED-A08C-C3B7993E7B33}" name="Query - Table 01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db86636e-867a-4103-9f91-9e4d8868969b"/>
      </ext>
    </extLst>
  </connection>
  <connection id="3" xr16:uid="{AAAA4796-26B8-4C9F-AFBD-EFBBBB16C2A3}" name="Query - Table 010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4337162a-19d5-4ba0-8cd1-ca3cc042a0ce"/>
      </ext>
    </extLst>
  </connection>
  <connection id="4" xr16:uid="{3D749AA0-8A41-4B95-A1A8-FA365E24CA30}" name="Query - Table 02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ee392dcf-bd37-4486-aabb-9966a52c353b"/>
      </ext>
    </extLst>
  </connection>
  <connection id="5" xr16:uid="{CAB7980D-6A0B-41EF-B2FA-79B4F8B7CD10}" name="Query - Table 03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24122d9d-b5a9-4d8c-bdd5-d116d4774340"/>
      </ext>
    </extLst>
  </connection>
  <connection id="6" xr16:uid="{6FBE4EDF-A7B4-4AD7-89FD-18ADB52BCE5E}" name="Query - Table 04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9ae14864-d0fd-4ff5-abef-a5be4a92cfe8"/>
      </ext>
    </extLst>
  </connection>
  <connection id="7" xr16:uid="{9B1406CF-4671-4D8C-8C5C-DF4129CDE253}" name="Query - Table 05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cf47e733-aadd-4b0e-9487-a434b213872c"/>
      </ext>
    </extLst>
  </connection>
  <connection id="8" xr16:uid="{A34FFE51-8255-40D7-8466-AEE8F4E7E05B}" name="Query - Table 06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f7507b07-5751-4600-a188-9189ccdfa1d7"/>
      </ext>
    </extLst>
  </connection>
  <connection id="9" xr16:uid="{562AF078-C38E-4085-8D83-3AA5141ADA88}" name="Query - Table 07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f2e61f12-a45c-40b6-940e-65d0cd3b6997"/>
      </ext>
    </extLst>
  </connection>
  <connection id="10" xr16:uid="{9ED4AB4C-1615-47BF-82F3-B38878CB9736}" name="Query - Table 08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a5952f64-e603-44d0-bbf7-9397f2302a14"/>
      </ext>
    </extLst>
  </connection>
  <connection id="11" xr16:uid="{C917C488-BD2D-4CF8-BEDC-21608A490477}" name="Query - Table 09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041efde7-caff-43a0-89f3-c79f2f47222e"/>
      </ext>
    </extLst>
  </connection>
  <connection id="12" xr16:uid="{579A5A45-210A-4F25-9FB8-E2D0D45C7EB7}" name="Query - Table 1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d7c4c7c3-6ce2-47db-98fa-a66fecd610f6"/>
      </ext>
    </extLst>
  </connection>
  <connection id="13" xr16:uid="{BAA2644E-8993-48D6-9EFB-6E8A1FE82ED6}" name="Query - Table 11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5e701007-f913-4f8f-929b-31714021af67"/>
      </ext>
    </extLst>
  </connection>
  <connection id="14" xr16:uid="{276FA4C8-D87A-4C83-83E5-1F55D062C818}" name="Query - Table 12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9cdea424-05e5-4e1a-9dd8-2937a5ae5446"/>
      </ext>
    </extLst>
  </connection>
  <connection id="15" xr16:uid="{2F455C12-5D1C-45FD-94FC-A1C78F1A8A03}" name="Query - Table 13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f437f5b9-fcf6-4903-86ea-92b912f0e1af"/>
      </ext>
    </extLst>
  </connection>
  <connection id="16" xr16:uid="{2C3D0FEE-1996-4753-AD91-DA5F5984BB28}" name="Query - Table 14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fc7073f7-d283-4c36-850a-4a88a74f4e31"/>
      </ext>
    </extLst>
  </connection>
  <connection id="17" xr16:uid="{55717E82-DAFC-4989-BEDA-1D5A4B7C90D4}" name="Query - Table 15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3c808a91-d625-49de-9221-8abd16c39e1e"/>
      </ext>
    </extLst>
  </connection>
  <connection id="18" xr16:uid="{1B69C8BA-EF1A-48CC-8586-D6FE44A38581}" name="Query - Table 16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e65880a3-fb12-4f93-a055-4b285ded944f"/>
      </ext>
    </extLst>
  </connection>
  <connection id="19" xr16:uid="{25C9EE2B-8200-4AF2-B5C1-809ECD47C313}" name="Query - Table 17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d2410bab-cacd-4b41-87e4-4a53f4bd56fc"/>
      </ext>
    </extLst>
  </connection>
  <connection id="20" xr16:uid="{FCA2D3F1-4C99-4FFC-98EF-7EDA62A463B7}" name="Query - Table 18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05cb7653-4a8e-4906-8622-d7a9a8146d8d"/>
      </ext>
    </extLst>
  </connection>
  <connection id="21" xr16:uid="{F4338BF4-C3C8-4F1C-9660-580B4394F09B}" name="Query - Table 19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819c375c-a987-4f8c-8274-9754ba64642e"/>
      </ext>
    </extLst>
  </connection>
  <connection id="22" xr16:uid="{6063F857-04DE-4B75-A024-0AF119B903FD}" name="Query - Table 2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9a43ab23-e281-4d47-ab9b-2cabdc288705"/>
      </ext>
    </extLst>
  </connection>
  <connection id="23" xr16:uid="{A36A4BB6-761D-46AC-883E-C1C47798BD68}" name="Query - Table 21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2733da12-18f7-40b4-a7c8-e43892e09f78"/>
      </ext>
    </extLst>
  </connection>
  <connection id="24" xr16:uid="{1E949013-E48E-4C55-B729-F8B57A63B9A9}" name="Query - Table 22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9531d84a-9f1e-41af-947d-a77f1d92fd89"/>
      </ext>
    </extLst>
  </connection>
  <connection id="25" xr16:uid="{F7D8FDE6-98FC-435E-9868-B02C70B74FC7}" name="Query - Table 23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27a531ff-e2f0-464b-ad60-08794e648836"/>
      </ext>
    </extLst>
  </connection>
  <connection id="26" xr16:uid="{FE24FE99-E17D-49CC-A794-241006D9FD04}" name="Query - Table 24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3bcb50f5-598f-48ce-a455-dc3b412d4bf2"/>
      </ext>
    </extLst>
  </connection>
  <connection id="27" xr16:uid="{7D20C712-DF1E-41AA-B12D-491CBE4CD711}" name="Query - Table 25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9f19a9d8-9071-4e67-8377-abf0291eab12"/>
      </ext>
    </extLst>
  </connection>
  <connection id="28" xr16:uid="{C26416FE-280A-4296-ADFB-247B98B06DFE}" name="Query - Table 26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86881497-312d-4bba-9fd4-ce141e8e435a"/>
      </ext>
    </extLst>
  </connection>
  <connection id="29" xr16:uid="{D994950F-4DCE-4058-9FCC-EF50DF3BDFC0}" name="Query - Table 27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11deb684-f747-492e-a5a3-8ea49ee587b3"/>
      </ext>
    </extLst>
  </connection>
  <connection id="30" xr16:uid="{DDE7A9AF-93E6-43FC-BEF8-355D03662C1A}" name="Query - Table 28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aad74a69-7347-4e6c-829d-cf75f397480f"/>
      </ext>
    </extLst>
  </connection>
  <connection id="31" xr16:uid="{8FE11F78-7AE1-4A6E-AD1C-206F8AC63403}" name="Query - Table 29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54395318-7a90-4201-8b4b-762086a62bcd"/>
      </ext>
    </extLst>
  </connection>
  <connection id="32" xr16:uid="{E44A28EC-CAA4-4521-9A38-F0EEC6C6865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3" xr16:uid="{C7267019-F39C-47AB-A7F1-E8B61150F294}" keepAlive="1" name="ThisWorkbookDataModel1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34" xr16:uid="{9EE2986A-D70A-4784-9C71-570E20B36D4A}" keepAlive="1" name="ThisWorkbookDataModel10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35" xr16:uid="{864AC886-C0D4-404E-8B87-E661C7F860B1}" keepAlive="1" name="ThisWorkbookDataModel11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36" xr16:uid="{AE27A231-E03C-4C13-98EE-43ABD6CC9E86}" keepAlive="1" name="ThisWorkbookDataModel12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37" xr16:uid="{E39B497B-B93B-4997-8C05-B34AB66CBBDD}" keepAlive="1" name="ThisWorkbookDataModel13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38" xr16:uid="{B6B8F46C-D19A-429F-8D3E-E9E69A288626}" keepAlive="1" name="ThisWorkbookDataModel14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39" xr16:uid="{D476663A-B404-4A2C-AD95-EBF8EB43E3C5}" keepAlive="1" name="ThisWorkbookDataModel15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40" xr16:uid="{78365525-DB81-4CB4-8252-BC68A2AAD4C0}" keepAlive="1" name="ThisWorkbookDataModel16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41" xr16:uid="{953F277E-F4E1-48D8-8495-5EC6DA70C53B}" keepAlive="1" name="ThisWorkbookDataModel17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42" xr16:uid="{F8A0B7CD-5308-4BBB-B5B0-53536F735B7A}" keepAlive="1" name="ThisWorkbookDataModel18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43" xr16:uid="{F9952D8F-1D23-471D-A7C3-96EA16AEA116}" keepAlive="1" name="ThisWorkbookDataModel19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44" xr16:uid="{E63CDF34-2446-44C9-AAF5-670E971B73D9}" keepAlive="1" name="ThisWorkbookDataModel2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45" xr16:uid="{5BB2CAC1-05B0-48C4-A667-E3279F4D6026}" keepAlive="1" name="ThisWorkbookDataModel20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46" xr16:uid="{3EA2D82E-8D13-48AC-AC90-D808DD503A78}" keepAlive="1" name="ThisWorkbookDataModel21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47" xr16:uid="{DB128BFB-625C-47CC-A83B-D1F8B75A114B}" keepAlive="1" name="ThisWorkbookDataModel22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48" xr16:uid="{DDA2EE6E-761B-4457-ADC9-2381EFE02C14}" keepAlive="1" name="ThisWorkbookDataModel23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49" xr16:uid="{39796486-BAB0-4494-806D-E83690D54EB7}" keepAlive="1" name="ThisWorkbookDataModel24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50" xr16:uid="{BB9C04B2-A410-4FB7-9044-42742F954422}" keepAlive="1" name="ThisWorkbookDataModel25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51" xr16:uid="{8527E53D-71D2-4249-99BB-E83A2146DB1E}" keepAlive="1" name="ThisWorkbookDataModel26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52" xr16:uid="{3D72D5AD-3767-4316-A99B-F77DC799EC7C}" keepAlive="1" name="ThisWorkbookDataModel27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53" xr16:uid="{973511B9-1A7E-4A37-B72A-E60EC464B253}" keepAlive="1" name="ThisWorkbookDataModel28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54" xr16:uid="{F293A042-49E3-4CF2-AA78-5C0A6560FD76}" keepAlive="1" name="ThisWorkbookDataModel29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55" xr16:uid="{B5EB35AB-9F17-44D4-93F8-717D2F00022C}" keepAlive="1" name="ThisWorkbookDataModel3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56" xr16:uid="{96754F28-C8B2-4A37-952C-C3F5B1DC449E}" keepAlive="1" name="ThisWorkbookDataModel30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57" xr16:uid="{031FA0CD-EE85-4C5B-8FD7-96508F1C7A55}" keepAlive="1" name="ThisWorkbookDataModel31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58" xr16:uid="{D62233B9-C889-43B3-AB2B-6B1BA07B33B5}" keepAlive="1" name="ThisWorkbookDataModel32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59" xr16:uid="{AB9FE2FD-A5B3-404C-9D9B-333BB4E0793B}" keepAlive="1" name="ThisWorkbookDataModel33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60" xr16:uid="{23973657-B25B-4F7E-BD57-13D655B685C4}" keepAlive="1" name="ThisWorkbookDataModel34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61" xr16:uid="{C62EB511-55B3-4662-9859-F9B20BAD2260}" keepAlive="1" name="ThisWorkbookDataModel35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62" xr16:uid="{6D4466AC-B5B3-427D-9A0B-C24386E9D2B4}" keepAlive="1" name="ThisWorkbookDataModel36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63" xr16:uid="{C36D1C86-8A1B-45FC-8F27-BB6B0BEDD89C}" keepAlive="1" name="ThisWorkbookDataModel37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64" xr16:uid="{EC29992C-0AAE-4C03-B819-78F53A9BB40A}" keepAlive="1" name="ThisWorkbookDataModel38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65" xr16:uid="{809CA64D-E096-461C-BAFA-6BD8F7317AFC}" keepAlive="1" name="ThisWorkbookDataModel4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66" xr16:uid="{AD019653-89B2-4F3C-BEC3-A5747F7E09AB}" keepAlive="1" name="ThisWorkbookDataModel5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67" xr16:uid="{535906CF-DD7F-497C-B537-35BC751DDCB8}" keepAlive="1" name="ThisWorkbookDataModel6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68" xr16:uid="{DC38B6AF-1F51-478A-A52D-E0A199CF5AD2}" keepAlive="1" name="ThisWorkbookDataModel7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69" xr16:uid="{07FB64DD-1918-4089-B662-03CBF6450420}" keepAlive="1" name="ThisWorkbookDataModel8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70" xr16:uid="{5BF1668E-5667-4C0D-AE2D-4CB90A560F4C}" keepAlive="1" name="ThisWorkbookDataModel9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<sst xmlns="http://schemas.openxmlformats.org/spreadsheetml/2006/main" count="488" uniqueCount="104">
  <si>
    <t>Period Ending:</t>
  </si>
  <si>
    <t>12/31/2016</t>
  </si>
  <si>
    <t>Total Revenue</t>
  </si>
  <si>
    <t>Cost of Revenue</t>
  </si>
  <si>
    <t>Gross Profit</t>
  </si>
  <si>
    <t>Operating Expenses</t>
  </si>
  <si>
    <t>Research and Development</t>
  </si>
  <si>
    <t>Sales, General and Admin.</t>
  </si>
  <si>
    <t>Non-Recurring Items</t>
  </si>
  <si>
    <t>Other Operating Items</t>
  </si>
  <si>
    <t>Operating Income</t>
  </si>
  <si>
    <t>Add'l income/expense items</t>
  </si>
  <si>
    <t>Earnings Before Interest and Tax</t>
  </si>
  <si>
    <t>Interest Expense</t>
  </si>
  <si>
    <t>Earnings Before Tax</t>
  </si>
  <si>
    <t>Income Tax</t>
  </si>
  <si>
    <t>Minority Interest</t>
  </si>
  <si>
    <t>Equity Earnings/Loss Unconsolidated Subsidiary</t>
  </si>
  <si>
    <t>Net Income-Cont. Operations</t>
  </si>
  <si>
    <t>Net Income</t>
  </si>
  <si>
    <t>Net Income Applicable to Common Shareholders</t>
  </si>
  <si>
    <t>12/28/2019</t>
  </si>
  <si>
    <t>12/29/2018</t>
  </si>
  <si>
    <t>12/30/2017</t>
  </si>
  <si>
    <t>Current Assets</t>
  </si>
  <si>
    <t>Cash and Cash Equivalents</t>
  </si>
  <si>
    <t>Short-Term Investments</t>
  </si>
  <si>
    <t>Net Receivables</t>
  </si>
  <si>
    <t>Inventory</t>
  </si>
  <si>
    <t>Other Current Assets</t>
  </si>
  <si>
    <t>Total Current Assets</t>
  </si>
  <si>
    <t>Long-Term Assets</t>
  </si>
  <si>
    <t>Long-Term Investments</t>
  </si>
  <si>
    <t>Fixed Assets</t>
  </si>
  <si>
    <t>Goodwill</t>
  </si>
  <si>
    <t>Intangible Assets</t>
  </si>
  <si>
    <t>Other Assets</t>
  </si>
  <si>
    <t>Deferred Asset Charges</t>
  </si>
  <si>
    <t>Total Assets</t>
  </si>
  <si>
    <t>Current Liabilities</t>
  </si>
  <si>
    <t>Accounts Payable</t>
  </si>
  <si>
    <t>Short-Term Debt / Current Portion of Long-Term Debt</t>
  </si>
  <si>
    <t>Other Current Liabilities</t>
  </si>
  <si>
    <t>Total Current Liabilities</t>
  </si>
  <si>
    <t>Long-Term Debt</t>
  </si>
  <si>
    <t>Other Liabilities</t>
  </si>
  <si>
    <t>Deferred Liability Charges</t>
  </si>
  <si>
    <t>Misc. Stocks</t>
  </si>
  <si>
    <t>Total Liabilities</t>
  </si>
  <si>
    <t>Stock Holders Equity</t>
  </si>
  <si>
    <t>Common Stocks</t>
  </si>
  <si>
    <t>Capital Surplus</t>
  </si>
  <si>
    <t>Retained Earnings</t>
  </si>
  <si>
    <t>Treasury Stock</t>
  </si>
  <si>
    <t>Other Equity</t>
  </si>
  <si>
    <t>Total Equity</t>
  </si>
  <si>
    <t>Total Liabilities &amp; Equity</t>
  </si>
  <si>
    <t>Cash Flows-Operating Activities</t>
  </si>
  <si>
    <t>Depreciation</t>
  </si>
  <si>
    <t>Net Income Adjustments</t>
  </si>
  <si>
    <t>Changes in Operating Activities</t>
  </si>
  <si>
    <t>Accounts Receivable</t>
  </si>
  <si>
    <t>Changes in Inventories</t>
  </si>
  <si>
    <t>Other Operating Activities</t>
  </si>
  <si>
    <t>Liabilities</t>
  </si>
  <si>
    <t>Net Cash Flow-Operating</t>
  </si>
  <si>
    <t>Cash Flows-Investing Activities</t>
  </si>
  <si>
    <t>Capital Expenditures</t>
  </si>
  <si>
    <t>Investments</t>
  </si>
  <si>
    <t>Other Investing Activities</t>
  </si>
  <si>
    <t>Net Cash Flows-Investing</t>
  </si>
  <si>
    <t>Cash Flows-Financing Activities</t>
  </si>
  <si>
    <t>Sale and Purchase of Stock</t>
  </si>
  <si>
    <t>Net Borrowings</t>
  </si>
  <si>
    <t>Other Financing Activities</t>
  </si>
  <si>
    <t>Net Cash Flows-Financing</t>
  </si>
  <si>
    <t>Effect of Exchange Rate</t>
  </si>
  <si>
    <t>Net Cash Flow</t>
  </si>
  <si>
    <t>12/31/2019</t>
  </si>
  <si>
    <t>12/31/2018</t>
  </si>
  <si>
    <t>12/31/2017</t>
  </si>
  <si>
    <t>RATIOS</t>
  </si>
  <si>
    <t>CURRENT</t>
  </si>
  <si>
    <t>QUICK</t>
  </si>
  <si>
    <t>CASH</t>
  </si>
  <si>
    <t>MARGINS</t>
  </si>
  <si>
    <t>GROSS MARGIN</t>
  </si>
  <si>
    <t>OPERATING MARGIN</t>
  </si>
  <si>
    <t>NET PROFIT MARGIN</t>
  </si>
  <si>
    <t>GPS</t>
  </si>
  <si>
    <t>2/1/2020</t>
  </si>
  <si>
    <t>2/2/2019</t>
  </si>
  <si>
    <t>2/3/2018</t>
  </si>
  <si>
    <t>1/28/2017</t>
  </si>
  <si>
    <t>TJX</t>
  </si>
  <si>
    <t>KDP</t>
  </si>
  <si>
    <t>9/30/2017</t>
  </si>
  <si>
    <t>DNKN</t>
  </si>
  <si>
    <t>Remarks</t>
  </si>
  <si>
    <t xml:space="preserve">There is something off with the 2020 current ratios. 2017-19 seems to be more in line. Keurig Co. is the Co. dragging the </t>
  </si>
  <si>
    <t>industry tab toward zero within the current ratio. The quick ratio has a similar behavior. 2020-2019 are more similar in contrast to 17-18.</t>
  </si>
  <si>
    <t xml:space="preserve">The behavior seems to stem from the retail ratios of TJX and GPS. The cash ratio seem to behave the same way. </t>
  </si>
  <si>
    <t>There are items to note in closing. Dunkin Brands did not report any inventory.</t>
  </si>
  <si>
    <t xml:space="preserve">The margins are level throughout the data.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</si>
</sst>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_);_(* \(#,##0\);_(* &quot;-&quot;??_);_(@_)"/>
    <numFmt numFmtId="165" formatCode="#,##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0" borderId="4" xfId="0" applyFont="1" applyBorder="1"/>
    <xf numFmtId="0" fontId="0" fillId="3" borderId="4" xfId="0" applyFont="1" applyFill="1" applyBorder="1"/>
    <xf numFmtId="0" fontId="0" fillId="3" borderId="1" xfId="0" applyFont="1" applyFill="1" applyBorder="1"/>
    <xf numFmtId="0" fontId="0" fillId="0" borderId="1" xfId="0" applyFont="1" applyBorder="1"/>
    <xf numFmtId="164" fontId="0" fillId="3" borderId="5" xfId="1" applyNumberFormat="1" applyFont="1" applyFill="1" applyBorder="1"/>
    <xf numFmtId="164" fontId="0" fillId="3" borderId="6" xfId="1" applyNumberFormat="1" applyFont="1" applyFill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164" fontId="0" fillId="3" borderId="2" xfId="1" applyNumberFormat="1" applyFont="1" applyFill="1" applyBorder="1"/>
    <xf numFmtId="164" fontId="0" fillId="3" borderId="3" xfId="1" applyNumberFormat="1" applyFont="1" applyFill="1" applyBorder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0" xfId="1" applyNumberFormat="1" applyFont="1"/>
    <xf numFmtId="0" fontId="0" fillId="0" borderId="0" xfId="0" applyFont="1"/>
    <xf numFmtId="165" fontId="0" fillId="0" borderId="8" xfId="0" applyNumberFormat="1" applyBorder="1"/>
    <xf numFmtId="0" fontId="4" fillId="0" borderId="0" xfId="0" applyFont="1" applyAlignment="1">
      <alignment horizontal="center"/>
    </xf>
    <xf numFmtId="0" fontId="0" fillId="0" borderId="7" xfId="0" applyFont="1" applyBorder="1" applyAlignment="1">
      <alignment horizontal="right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9" fontId="0" fillId="0" borderId="7" xfId="2" applyFont="1" applyBorder="1"/>
    <xf numFmtId="2" fontId="0" fillId="0" borderId="8" xfId="2" applyNumberFormat="1" applyFont="1" applyBorder="1"/>
    <xf numFmtId="0" fontId="5" fillId="0" borderId="0" xfId="0" applyFont="1" applyAlignment="1">
      <alignment horizontal="center"/>
    </xf>
    <xf numFmtId="0" fontId="0" fillId="0" borderId="0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F029594B-D409-4D6A-953A-591410EFDFD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03538-A0D4-4166-9DDA-24BFD2E395DA}">
  <dimension ref="B1:T39"/>
  <sheetViews>
    <sheetView tabSelected="1" zoomScale="70" zoomScaleNormal="70" workbookViewId="0">
      <selection activeCell="E44" sqref="E44"/>
    </sheetView>
  </sheetViews>
  <sheetFormatPr defaultRowHeight="14.5" x14ac:dyDescent="0.35"/>
  <cols>
    <col min="2" max="2" width="45.1796875" style="17" bestFit="1" customWidth="1"/>
    <col min="3" max="6" width="13.26953125" bestFit="1" customWidth="1"/>
    <col min="9" max="9" width="49.26953125" style="17" bestFit="1" customWidth="1"/>
    <col min="10" max="13" width="13.26953125" bestFit="1" customWidth="1"/>
    <col min="16" max="16" width="29.7265625" style="17" bestFit="1" customWidth="1"/>
    <col min="17" max="20" width="12.81640625" bestFit="1" customWidth="1"/>
  </cols>
  <sheetData>
    <row r="1" spans="2:20" x14ac:dyDescent="0.35">
      <c r="B1" s="17" t="s">
        <v>0</v>
      </c>
      <c r="I1" s="17" t="s">
        <v>0</v>
      </c>
      <c r="P1" s="17" t="s">
        <v>0</v>
      </c>
    </row>
    <row r="2" spans="2:20" x14ac:dyDescent="0.35">
      <c r="B2" s="17" t="s">
        <v>2</v>
      </c>
      <c r="C2" s="16">
        <f>SUM(start:end!C2)</f>
        <v>70590204</v>
      </c>
      <c r="D2" s="16">
        <f>SUM(start:end!D2)</f>
        <v>64316551</v>
      </c>
      <c r="E2" s="16">
        <f>SUM(start:end!E2)</f>
        <v>59685215</v>
      </c>
      <c r="F2" s="16">
        <f>SUM(start:end!F2)</f>
        <v>54217099</v>
      </c>
      <c r="I2" s="17" t="s">
        <v>24</v>
      </c>
      <c r="J2" s="16">
        <f>SUM(start:end!J2)</f>
        <v>0</v>
      </c>
      <c r="K2" s="16">
        <f>SUM(start:end!K2)</f>
        <v>0</v>
      </c>
      <c r="L2" s="16">
        <f>SUM(start:end!L2)</f>
        <v>0</v>
      </c>
      <c r="M2" s="16">
        <f>SUM(start:end!M2)</f>
        <v>0</v>
      </c>
      <c r="P2" s="17" t="s">
        <v>19</v>
      </c>
      <c r="Q2" s="16">
        <f>SUM(start:end!Q2)</f>
        <v>5119217</v>
      </c>
      <c r="R2" s="16">
        <f>SUM(start:end!R2)</f>
        <v>4878704</v>
      </c>
      <c r="S2" s="16">
        <f>SUM(start:end!S2)</f>
        <v>4803157</v>
      </c>
      <c r="T2" s="16">
        <f>SUM(start:end!T2)</f>
        <v>3527523</v>
      </c>
    </row>
    <row r="3" spans="2:20" x14ac:dyDescent="0.35">
      <c r="B3" s="17" t="s">
        <v>3</v>
      </c>
      <c r="C3" s="16">
        <f>SUM(start:end!C3)</f>
        <v>45028795</v>
      </c>
      <c r="D3" s="16">
        <f>SUM(start:end!D3)</f>
        <v>41784691</v>
      </c>
      <c r="E3" s="16">
        <f>SUM(start:end!E3)</f>
        <v>38123480</v>
      </c>
      <c r="F3" s="16">
        <f>SUM(start:end!F3)</f>
        <v>35801771</v>
      </c>
      <c r="I3" s="17" t="s">
        <v>25</v>
      </c>
      <c r="J3" s="16">
        <f>SUM(start:end!J3)</f>
        <v>5388548</v>
      </c>
      <c r="K3" s="16">
        <f>SUM(start:end!K3)</f>
        <v>4836831</v>
      </c>
      <c r="L3" s="16">
        <f>SUM(start:end!L3)</f>
        <v>5748841</v>
      </c>
      <c r="M3" s="16">
        <f>SUM(start:end!M3)</f>
        <v>5533358</v>
      </c>
      <c r="P3" s="17" t="s">
        <v>57</v>
      </c>
      <c r="Q3" s="16">
        <f>SUM(start:end!Q3)</f>
        <v>0</v>
      </c>
      <c r="R3" s="16">
        <f>SUM(start:end!R3)</f>
        <v>0</v>
      </c>
      <c r="S3" s="16">
        <f>SUM(start:end!S3)</f>
        <v>0</v>
      </c>
      <c r="T3" s="16">
        <f>SUM(start:end!T3)</f>
        <v>0</v>
      </c>
    </row>
    <row r="4" spans="2:20" x14ac:dyDescent="0.35">
      <c r="B4" s="17" t="s">
        <v>4</v>
      </c>
      <c r="C4" s="16">
        <f>SUM(start:end!C4)</f>
        <v>25561409</v>
      </c>
      <c r="D4" s="16">
        <f>SUM(start:end!D4)</f>
        <v>22531860</v>
      </c>
      <c r="E4" s="16">
        <f>SUM(start:end!E4)</f>
        <v>21561735</v>
      </c>
      <c r="F4" s="16">
        <f>SUM(start:end!F4)</f>
        <v>18415328</v>
      </c>
      <c r="I4" s="17" t="s">
        <v>26</v>
      </c>
      <c r="J4" s="16">
        <f>SUM(start:end!J4)</f>
        <v>290000</v>
      </c>
      <c r="K4" s="16">
        <f>SUM(start:end!K4)</f>
        <v>288000</v>
      </c>
      <c r="L4" s="16">
        <f>SUM(start:end!L4)</f>
        <v>506165</v>
      </c>
      <c r="M4" s="16">
        <f>SUM(start:end!M4)</f>
        <v>543242</v>
      </c>
      <c r="P4" s="17" t="s">
        <v>58</v>
      </c>
      <c r="Q4" s="16">
        <f>SUM(start:end!Q4)</f>
        <v>2169658</v>
      </c>
      <c r="R4" s="16">
        <f>SUM(start:end!R4)</f>
        <v>1848705</v>
      </c>
      <c r="S4" s="16">
        <f>SUM(start:end!S4)</f>
        <v>1441375</v>
      </c>
      <c r="T4" s="16">
        <f>SUM(start:end!T4)</f>
        <v>1498461</v>
      </c>
    </row>
    <row r="5" spans="2:20" x14ac:dyDescent="0.35">
      <c r="B5" s="17" t="s">
        <v>5</v>
      </c>
      <c r="C5" s="16">
        <f>SUM(start:end!C5)</f>
        <v>0</v>
      </c>
      <c r="D5" s="16">
        <f>SUM(start:end!D5)</f>
        <v>0</v>
      </c>
      <c r="E5" s="16">
        <f>SUM(start:end!E5)</f>
        <v>0</v>
      </c>
      <c r="F5" s="16">
        <f>SUM(start:end!F5)</f>
        <v>0</v>
      </c>
      <c r="I5" s="17" t="s">
        <v>27</v>
      </c>
      <c r="J5" s="16">
        <f>SUM(start:end!J5)</f>
        <v>1634454</v>
      </c>
      <c r="K5" s="16">
        <f>SUM(start:end!K5)</f>
        <v>1636673</v>
      </c>
      <c r="L5" s="16">
        <f>SUM(start:end!L5)</f>
        <v>932015</v>
      </c>
      <c r="M5" s="16">
        <f>SUM(start:end!M5)</f>
        <v>868015</v>
      </c>
      <c r="P5" s="17" t="s">
        <v>59</v>
      </c>
      <c r="Q5" s="16">
        <f>SUM(start:end!Q5)</f>
        <v>493637</v>
      </c>
      <c r="R5" s="16">
        <f>SUM(start:end!R5)</f>
        <v>335748</v>
      </c>
      <c r="S5" s="16">
        <f>SUM(start:end!S5)</f>
        <v>-2079</v>
      </c>
      <c r="T5" s="16">
        <f>SUM(start:end!T5)</f>
        <v>488924</v>
      </c>
    </row>
    <row r="6" spans="2:20" x14ac:dyDescent="0.35">
      <c r="B6" s="17" t="s">
        <v>6</v>
      </c>
      <c r="C6" s="16">
        <f>SUM(start:end!C6)</f>
        <v>0</v>
      </c>
      <c r="D6" s="16">
        <f>SUM(start:end!D6)</f>
        <v>0</v>
      </c>
      <c r="E6" s="16">
        <f>SUM(start:end!E6)</f>
        <v>0</v>
      </c>
      <c r="F6" s="16">
        <f>SUM(start:end!F6)</f>
        <v>0</v>
      </c>
      <c r="I6" s="17" t="s">
        <v>28</v>
      </c>
      <c r="J6" s="16">
        <f>SUM(start:end!J6)</f>
        <v>7682592</v>
      </c>
      <c r="K6" s="16">
        <f>SUM(start:end!K6)</f>
        <v>7336033</v>
      </c>
      <c r="L6" s="16">
        <f>SUM(start:end!L6)</f>
        <v>6568243</v>
      </c>
      <c r="M6" s="16">
        <f>SUM(start:end!M6)</f>
        <v>5948959</v>
      </c>
      <c r="P6" s="17" t="s">
        <v>60</v>
      </c>
      <c r="Q6" s="16">
        <f>SUM(start:end!Q6)</f>
        <v>0</v>
      </c>
      <c r="R6" s="16">
        <f>SUM(start:end!R6)</f>
        <v>0</v>
      </c>
      <c r="S6" s="16">
        <f>SUM(start:end!S6)</f>
        <v>0</v>
      </c>
      <c r="T6" s="16">
        <f>SUM(start:end!T6)</f>
        <v>0</v>
      </c>
    </row>
    <row r="7" spans="2:20" x14ac:dyDescent="0.35">
      <c r="B7" s="17" t="s">
        <v>7</v>
      </c>
      <c r="C7" s="16">
        <f>SUM(start:end!C7)</f>
        <v>12163233</v>
      </c>
      <c r="D7" s="16">
        <f>SUM(start:end!D7)</f>
        <v>10351167</v>
      </c>
      <c r="E7" s="16">
        <f>SUM(start:end!E7)</f>
        <v>9599429</v>
      </c>
      <c r="F7" s="16">
        <f>SUM(start:end!F7)</f>
        <v>7651242</v>
      </c>
      <c r="I7" s="17" t="s">
        <v>29</v>
      </c>
      <c r="J7" s="16">
        <f>SUM(start:end!J7)</f>
        <v>1591329</v>
      </c>
      <c r="K7" s="16">
        <f>SUM(start:end!K7)</f>
        <v>1595158</v>
      </c>
      <c r="L7" s="16">
        <f>SUM(start:end!L7)</f>
        <v>1658796</v>
      </c>
      <c r="M7" s="16">
        <f>SUM(start:end!M7)</f>
        <v>1168558</v>
      </c>
      <c r="P7" s="17" t="s">
        <v>61</v>
      </c>
      <c r="Q7" s="16">
        <f>SUM(start:end!Q7)</f>
        <v>1238734</v>
      </c>
      <c r="R7" s="16">
        <f>SUM(start:end!R7)</f>
        <v>531646</v>
      </c>
      <c r="S7" s="16">
        <f>SUM(start:end!S7)</f>
        <v>497403</v>
      </c>
      <c r="T7" s="16">
        <f>SUM(start:end!T7)</f>
        <v>1697769</v>
      </c>
    </row>
    <row r="8" spans="2:20" x14ac:dyDescent="0.35">
      <c r="B8" s="17" t="s">
        <v>8</v>
      </c>
      <c r="C8" s="16">
        <f>SUM(start:end!C8)</f>
        <v>551</v>
      </c>
      <c r="D8" s="16">
        <f>SUM(start:end!D8)</f>
        <v>1648</v>
      </c>
      <c r="E8" s="16">
        <f>SUM(start:end!E8)</f>
        <v>100867</v>
      </c>
      <c r="F8" s="16">
        <f>SUM(start:end!F8)</f>
        <v>149</v>
      </c>
      <c r="I8" s="17" t="s">
        <v>30</v>
      </c>
      <c r="J8" s="16">
        <f>SUM(start:end!J8)</f>
        <v>16586923</v>
      </c>
      <c r="K8" s="16">
        <f>SUM(start:end!K8)</f>
        <v>15692695</v>
      </c>
      <c r="L8" s="16">
        <f>SUM(start:end!L8)</f>
        <v>15414060</v>
      </c>
      <c r="M8" s="16">
        <f>SUM(start:end!M8)</f>
        <v>14062132</v>
      </c>
      <c r="P8" s="17" t="s">
        <v>62</v>
      </c>
      <c r="Q8" s="16">
        <f>SUM(start:end!Q8)</f>
        <v>-45606</v>
      </c>
      <c r="R8" s="16">
        <f>SUM(start:end!R8)</f>
        <v>38692</v>
      </c>
      <c r="S8" s="16">
        <f>SUM(start:end!S8)</f>
        <v>-118854</v>
      </c>
      <c r="T8" s="16">
        <f>SUM(start:end!T8)</f>
        <v>-36628</v>
      </c>
    </row>
    <row r="9" spans="2:20" x14ac:dyDescent="0.35">
      <c r="B9" s="17" t="s">
        <v>9</v>
      </c>
      <c r="C9" s="16">
        <f>SUM(start:end!C9)</f>
        <v>36883</v>
      </c>
      <c r="D9" s="16">
        <f>SUM(start:end!D9)</f>
        <v>41045</v>
      </c>
      <c r="E9" s="16">
        <f>SUM(start:end!E9)</f>
        <v>143419</v>
      </c>
      <c r="F9" s="16">
        <f>SUM(start:end!F9)</f>
        <v>42537</v>
      </c>
      <c r="I9" s="17" t="s">
        <v>31</v>
      </c>
      <c r="J9" s="16">
        <f>SUM(start:end!J9)</f>
        <v>0</v>
      </c>
      <c r="K9" s="16">
        <f>SUM(start:end!K9)</f>
        <v>0</v>
      </c>
      <c r="L9" s="16">
        <f>SUM(start:end!L9)</f>
        <v>0</v>
      </c>
      <c r="M9" s="16">
        <f>SUM(start:end!M9)</f>
        <v>0</v>
      </c>
      <c r="P9" s="17" t="s">
        <v>63</v>
      </c>
      <c r="Q9" s="16">
        <f>SUM(start:end!Q9)</f>
        <v>-316541</v>
      </c>
      <c r="R9" s="16">
        <f>SUM(start:end!R9)</f>
        <v>-434429</v>
      </c>
      <c r="S9" s="16">
        <f>SUM(start:end!S9)</f>
        <v>-592377</v>
      </c>
      <c r="T9" s="16">
        <f>SUM(start:end!T9)</f>
        <v>165862</v>
      </c>
    </row>
    <row r="10" spans="2:20" x14ac:dyDescent="0.35">
      <c r="B10" s="17" t="s">
        <v>10</v>
      </c>
      <c r="C10" s="16">
        <f>SUM(start:end!C10)</f>
        <v>7819259</v>
      </c>
      <c r="D10" s="16">
        <f>SUM(start:end!D10)</f>
        <v>7192903</v>
      </c>
      <c r="E10" s="16">
        <f>SUM(start:end!E10)</f>
        <v>7146218</v>
      </c>
      <c r="F10" s="16">
        <f>SUM(start:end!F10)</f>
        <v>6286952</v>
      </c>
      <c r="I10" s="17" t="s">
        <v>32</v>
      </c>
      <c r="J10" s="16">
        <f>SUM(start:end!J10)</f>
        <v>305812</v>
      </c>
      <c r="K10" s="16">
        <f>SUM(start:end!K10)</f>
        <v>332395</v>
      </c>
      <c r="L10" s="16">
        <f>SUM(start:end!L10)</f>
        <v>237615</v>
      </c>
      <c r="M10" s="16">
        <f>SUM(start:end!M10)</f>
        <v>215738</v>
      </c>
      <c r="P10" s="17" t="s">
        <v>64</v>
      </c>
      <c r="Q10" s="16">
        <f>SUM(start:end!Q10)</f>
        <v>-409825</v>
      </c>
      <c r="R10" s="16">
        <f>SUM(start:end!R10)</f>
        <v>149348</v>
      </c>
      <c r="S10" s="16">
        <f>SUM(start:end!S10)</f>
        <v>-301644</v>
      </c>
      <c r="T10" s="16">
        <f>SUM(start:end!T10)</f>
        <v>30427</v>
      </c>
    </row>
    <row r="11" spans="2:20" x14ac:dyDescent="0.35">
      <c r="B11" s="17" t="s">
        <v>11</v>
      </c>
      <c r="C11" s="16">
        <f>SUM(start:end!C11)</f>
        <v>-3377</v>
      </c>
      <c r="D11" s="16">
        <f>SUM(start:end!D11)</f>
        <v>45117</v>
      </c>
      <c r="E11" s="16">
        <f>SUM(start:end!E11)</f>
        <v>-35292</v>
      </c>
      <c r="F11" s="16">
        <f>SUM(start:end!F11)</f>
        <v>-173386</v>
      </c>
      <c r="I11" s="17" t="s">
        <v>33</v>
      </c>
      <c r="J11" s="16">
        <f>SUM(start:end!J11)</f>
        <v>25531764</v>
      </c>
      <c r="K11" s="16">
        <f>SUM(start:end!K11)</f>
        <v>10686410</v>
      </c>
      <c r="L11" s="16">
        <f>SUM(start:end!L11)</f>
        <v>8782595</v>
      </c>
      <c r="M11" s="16">
        <f>SUM(start:end!M11)</f>
        <v>8125556</v>
      </c>
      <c r="P11" s="17" t="s">
        <v>65</v>
      </c>
      <c r="Q11" s="16">
        <f>SUM(start:end!Q11)</f>
        <v>8249274</v>
      </c>
      <c r="R11" s="16">
        <f>SUM(start:end!R11)</f>
        <v>7351414</v>
      </c>
      <c r="S11" s="16">
        <f>SUM(start:end!S11)</f>
        <v>5726981</v>
      </c>
      <c r="T11" s="16">
        <f>SUM(start:end!T11)</f>
        <v>7377338</v>
      </c>
    </row>
    <row r="12" spans="2:20" x14ac:dyDescent="0.35">
      <c r="B12" s="17" t="s">
        <v>12</v>
      </c>
      <c r="C12" s="16">
        <f>SUM(start:end!C12)</f>
        <v>7815882</v>
      </c>
      <c r="D12" s="16">
        <f>SUM(start:end!D12)</f>
        <v>7238020</v>
      </c>
      <c r="E12" s="16">
        <f>SUM(start:end!E12)</f>
        <v>7110926</v>
      </c>
      <c r="F12" s="16">
        <f>SUM(start:end!F12)</f>
        <v>6113566</v>
      </c>
      <c r="I12" s="17" t="s">
        <v>34</v>
      </c>
      <c r="J12" s="16">
        <f>SUM(start:end!J12)</f>
        <v>21155832</v>
      </c>
      <c r="K12" s="16">
        <f>SUM(start:end!K12)</f>
        <v>20996817</v>
      </c>
      <c r="L12" s="16">
        <f>SUM(start:end!L12)</f>
        <v>10807377</v>
      </c>
      <c r="M12" s="16">
        <f>SUM(start:end!M12)</f>
        <v>10913143</v>
      </c>
      <c r="P12" s="17" t="s">
        <v>66</v>
      </c>
      <c r="Q12" s="16">
        <f>SUM(start:end!Q12)</f>
        <v>0</v>
      </c>
      <c r="R12" s="16">
        <f>SUM(start:end!R12)</f>
        <v>0</v>
      </c>
      <c r="S12" s="16">
        <f>SUM(start:end!S12)</f>
        <v>0</v>
      </c>
      <c r="T12" s="16">
        <f>SUM(start:end!T12)</f>
        <v>0</v>
      </c>
    </row>
    <row r="13" spans="2:20" x14ac:dyDescent="0.35">
      <c r="B13" s="17" t="s">
        <v>13</v>
      </c>
      <c r="C13" s="16">
        <f>SUM(start:end!C13)</f>
        <v>868437</v>
      </c>
      <c r="D13" s="16">
        <f>SUM(start:end!D13)</f>
        <v>662608</v>
      </c>
      <c r="E13" s="16">
        <f>SUM(start:end!E13)</f>
        <v>374011</v>
      </c>
      <c r="F13" s="16">
        <f>SUM(start:end!F13)</f>
        <v>420386</v>
      </c>
      <c r="I13" s="17" t="s">
        <v>35</v>
      </c>
      <c r="J13" s="16">
        <f>SUM(start:end!J13)</f>
        <v>25419721</v>
      </c>
      <c r="K13" s="16">
        <f>SUM(start:end!K13)</f>
        <v>25301767</v>
      </c>
      <c r="L13" s="16">
        <f>SUM(start:end!L13)</f>
        <v>5191157</v>
      </c>
      <c r="M13" s="16">
        <f>SUM(start:end!M13)</f>
        <v>5240720</v>
      </c>
      <c r="P13" s="17" t="s">
        <v>67</v>
      </c>
      <c r="Q13" s="16">
        <f>SUM(start:end!Q13)</f>
        <v>-2634878</v>
      </c>
      <c r="R13" s="16">
        <f>SUM(start:end!R13)</f>
        <v>-2061994</v>
      </c>
      <c r="S13" s="16">
        <f>SUM(start:end!S13)</f>
        <v>-2011672</v>
      </c>
      <c r="T13" s="16">
        <f>SUM(start:end!T13)</f>
        <v>-1635573</v>
      </c>
    </row>
    <row r="14" spans="2:20" x14ac:dyDescent="0.35">
      <c r="B14" s="17" t="s">
        <v>14</v>
      </c>
      <c r="C14" s="16">
        <f>SUM(start:end!C14)</f>
        <v>6947445</v>
      </c>
      <c r="D14" s="16">
        <f>SUM(start:end!D14)</f>
        <v>6575412</v>
      </c>
      <c r="E14" s="16">
        <f>SUM(start:end!E14)</f>
        <v>6736915</v>
      </c>
      <c r="F14" s="16">
        <f>SUM(start:end!F14)</f>
        <v>5693180</v>
      </c>
      <c r="I14" s="17" t="s">
        <v>36</v>
      </c>
      <c r="J14" s="16">
        <f>SUM(start:end!J14)</f>
        <v>2220843</v>
      </c>
      <c r="K14" s="16">
        <f>SUM(start:end!K14)</f>
        <v>1707059</v>
      </c>
      <c r="L14" s="16">
        <f>SUM(start:end!L14)</f>
        <v>1262086</v>
      </c>
      <c r="M14" s="16">
        <f>SUM(start:end!M14)</f>
        <v>1237708</v>
      </c>
      <c r="P14" s="17" t="s">
        <v>68</v>
      </c>
      <c r="Q14" s="16">
        <f>SUM(start:end!Q14)</f>
        <v>-294274</v>
      </c>
      <c r="R14" s="16">
        <f>SUM(start:end!R14)</f>
        <v>172935</v>
      </c>
      <c r="S14" s="16">
        <f>SUM(start:end!S14)</f>
        <v>41881</v>
      </c>
      <c r="T14" s="16">
        <f>SUM(start:end!T14)</f>
        <v>56193</v>
      </c>
    </row>
    <row r="15" spans="2:20" x14ac:dyDescent="0.35">
      <c r="B15" s="17" t="s">
        <v>15</v>
      </c>
      <c r="C15" s="16">
        <f>SUM(start:end!C15)</f>
        <v>1828228</v>
      </c>
      <c r="D15" s="16">
        <f>SUM(start:end!D15)</f>
        <v>1693708</v>
      </c>
      <c r="E15" s="16">
        <f>SUM(start:end!E15)</f>
        <v>1931758</v>
      </c>
      <c r="F15" s="16">
        <f>SUM(start:end!F15)</f>
        <v>2160657</v>
      </c>
      <c r="I15" s="17" t="s">
        <v>37</v>
      </c>
      <c r="J15" s="16">
        <f>SUM(start:end!J15)</f>
        <v>41132</v>
      </c>
      <c r="K15" s="16">
        <f>SUM(start:end!K15)</f>
        <v>32467</v>
      </c>
      <c r="L15" s="16">
        <f>SUM(start:end!L15)</f>
        <v>33558</v>
      </c>
      <c r="M15" s="16">
        <f>SUM(start:end!M15)</f>
        <v>33193</v>
      </c>
      <c r="P15" s="17" t="s">
        <v>69</v>
      </c>
      <c r="Q15" s="16">
        <f>SUM(start:end!Q15)</f>
        <v>387689</v>
      </c>
      <c r="R15" s="16">
        <f>SUM(start:end!R15)</f>
        <v>-18918328</v>
      </c>
      <c r="S15" s="16">
        <f>SUM(start:end!S15)</f>
        <v>-1492248</v>
      </c>
      <c r="T15" s="16">
        <f>SUM(start:end!T15)</f>
        <v>11193</v>
      </c>
    </row>
    <row r="16" spans="2:20" x14ac:dyDescent="0.35">
      <c r="B16" s="17" t="s">
        <v>16</v>
      </c>
      <c r="C16" s="16">
        <f>SUM(start:end!C16)</f>
        <v>17517</v>
      </c>
      <c r="D16" s="16">
        <f>SUM(start:end!D16)</f>
        <v>14903</v>
      </c>
      <c r="E16" s="16">
        <f>SUM(start:end!E16)</f>
        <v>13198</v>
      </c>
      <c r="F16" s="16">
        <f>SUM(start:end!F16)</f>
        <v>14552</v>
      </c>
      <c r="I16" s="17" t="s">
        <v>38</v>
      </c>
      <c r="J16" s="16">
        <f>SUM(start:end!J16)</f>
        <v>91262027</v>
      </c>
      <c r="K16" s="16">
        <f>SUM(start:end!K16)</f>
        <v>74749610</v>
      </c>
      <c r="L16" s="16">
        <f>SUM(start:end!L16)</f>
        <v>41728448</v>
      </c>
      <c r="M16" s="16">
        <f>SUM(start:end!M16)</f>
        <v>39828190</v>
      </c>
      <c r="P16" s="17" t="s">
        <v>70</v>
      </c>
      <c r="Q16" s="16">
        <f>SUM(start:end!Q16)</f>
        <v>-2541463</v>
      </c>
      <c r="R16" s="16">
        <f>SUM(start:end!R16)</f>
        <v>-20807387</v>
      </c>
      <c r="S16" s="16">
        <f>SUM(start:end!S16)</f>
        <v>-3462039</v>
      </c>
      <c r="T16" s="16">
        <f>SUM(start:end!T16)</f>
        <v>-1568187</v>
      </c>
    </row>
    <row r="17" spans="2:20" x14ac:dyDescent="0.35">
      <c r="B17" s="17" t="s">
        <v>17</v>
      </c>
      <c r="C17" s="16">
        <f>SUM(start:end!C17)</f>
        <v>0</v>
      </c>
      <c r="D17" s="16">
        <f>SUM(start:end!D17)</f>
        <v>-3000</v>
      </c>
      <c r="E17" s="16">
        <f>SUM(start:end!E17)</f>
        <v>0</v>
      </c>
      <c r="F17" s="16">
        <f>SUM(start:end!F17)</f>
        <v>-5000</v>
      </c>
      <c r="I17" s="17" t="s">
        <v>39</v>
      </c>
      <c r="J17" s="16">
        <f>SUM(start:end!J17)</f>
        <v>0</v>
      </c>
      <c r="K17" s="16">
        <f>SUM(start:end!K17)</f>
        <v>0</v>
      </c>
      <c r="L17" s="16">
        <f>SUM(start:end!L17)</f>
        <v>0</v>
      </c>
      <c r="M17" s="16">
        <f>SUM(start:end!M17)</f>
        <v>0</v>
      </c>
      <c r="P17" s="17" t="s">
        <v>71</v>
      </c>
      <c r="Q17" s="16">
        <f>SUM(start:end!Q17)</f>
        <v>0</v>
      </c>
      <c r="R17" s="16">
        <f>SUM(start:end!R17)</f>
        <v>0</v>
      </c>
      <c r="S17" s="16">
        <f>SUM(start:end!S17)</f>
        <v>0</v>
      </c>
      <c r="T17" s="16">
        <f>SUM(start:end!T17)</f>
        <v>0</v>
      </c>
    </row>
    <row r="18" spans="2:20" x14ac:dyDescent="0.35">
      <c r="B18" s="17" t="s">
        <v>18</v>
      </c>
      <c r="C18" s="16">
        <f>SUM(start:end!C18)</f>
        <v>5123658</v>
      </c>
      <c r="D18" s="16">
        <f>SUM(start:end!D18)</f>
        <v>4893607</v>
      </c>
      <c r="E18" s="16">
        <f>SUM(start:end!E18)</f>
        <v>4811359</v>
      </c>
      <c r="F18" s="16">
        <f>SUM(start:end!F18)</f>
        <v>3490302</v>
      </c>
      <c r="I18" s="17" t="s">
        <v>40</v>
      </c>
      <c r="J18" s="16">
        <f>SUM(start:end!J18)</f>
        <v>12232444</v>
      </c>
      <c r="K18" s="16">
        <f>SUM(start:end!K18)</f>
        <v>11097411</v>
      </c>
      <c r="L18" s="16">
        <f>SUM(start:end!L18)</f>
        <v>9420954</v>
      </c>
      <c r="M18" s="16">
        <f>SUM(start:end!M18)</f>
        <v>8890609</v>
      </c>
      <c r="P18" s="17" t="s">
        <v>72</v>
      </c>
      <c r="Q18" s="16">
        <f>SUM(start:end!Q18)</f>
        <v>-1493872</v>
      </c>
      <c r="R18" s="16">
        <f>SUM(start:end!R18)</f>
        <v>5929207</v>
      </c>
      <c r="S18" s="16">
        <f>SUM(start:end!S18)</f>
        <v>-2265736</v>
      </c>
      <c r="T18" s="16">
        <f>SUM(start:end!T18)</f>
        <v>-1547161</v>
      </c>
    </row>
    <row r="19" spans="2:20" x14ac:dyDescent="0.35">
      <c r="B19" s="17" t="s">
        <v>19</v>
      </c>
      <c r="C19" s="16">
        <f>SUM(start:end!C19)</f>
        <v>5119217</v>
      </c>
      <c r="D19" s="16">
        <f>SUM(start:end!D19)</f>
        <v>4878704</v>
      </c>
      <c r="E19" s="16">
        <f>SUM(start:end!E19)</f>
        <v>4803157</v>
      </c>
      <c r="F19" s="16">
        <f>SUM(start:end!F19)</f>
        <v>3527523</v>
      </c>
      <c r="I19" s="17" t="s">
        <v>41</v>
      </c>
      <c r="J19" s="16">
        <f>SUM(start:end!J19)</f>
        <v>1945150</v>
      </c>
      <c r="K19" s="16">
        <f>SUM(start:end!K19)</f>
        <v>2015650</v>
      </c>
      <c r="L19" s="16">
        <f>SUM(start:end!L19)</f>
        <v>257096</v>
      </c>
      <c r="M19" s="16">
        <f>SUM(start:end!M19)</f>
        <v>315589</v>
      </c>
      <c r="P19" s="17" t="s">
        <v>73</v>
      </c>
      <c r="Q19" s="16">
        <f>SUM(start:end!Q19)</f>
        <v>-1532025</v>
      </c>
      <c r="R19" s="16">
        <f>SUM(start:end!R19)</f>
        <v>8810400</v>
      </c>
      <c r="S19" s="16">
        <f>SUM(start:end!S19)</f>
        <v>470625</v>
      </c>
      <c r="T19" s="16">
        <f>SUM(start:end!T19)</f>
        <v>-1336460</v>
      </c>
    </row>
    <row r="20" spans="2:20" x14ac:dyDescent="0.35">
      <c r="B20" s="17" t="s">
        <v>20</v>
      </c>
      <c r="C20" s="16">
        <f>SUM(start:end!C20)</f>
        <v>5119217</v>
      </c>
      <c r="D20" s="16">
        <f>SUM(start:end!D20)</f>
        <v>4878704</v>
      </c>
      <c r="E20" s="16">
        <f>SUM(start:end!E20)</f>
        <v>4803157</v>
      </c>
      <c r="F20" s="16">
        <f>SUM(start:end!F20)</f>
        <v>3527523</v>
      </c>
      <c r="I20" s="17" t="s">
        <v>42</v>
      </c>
      <c r="J20" s="16">
        <f>SUM(start:end!J20)</f>
        <v>3238079</v>
      </c>
      <c r="K20" s="16">
        <f>SUM(start:end!K20)</f>
        <v>833894</v>
      </c>
      <c r="L20" s="16">
        <f>SUM(start:end!L20)</f>
        <v>411986</v>
      </c>
      <c r="M20" s="16">
        <f>SUM(start:end!M20)</f>
        <v>342659</v>
      </c>
      <c r="P20" s="17" t="s">
        <v>74</v>
      </c>
      <c r="Q20" s="16">
        <f>SUM(start:end!Q20)</f>
        <v>-44034</v>
      </c>
      <c r="R20" s="16">
        <f>SUM(start:end!R20)</f>
        <v>-44024</v>
      </c>
      <c r="S20" s="16">
        <f>SUM(start:end!S20)</f>
        <v>-55110</v>
      </c>
      <c r="T20" s="16">
        <f>SUM(start:end!T20)</f>
        <v>-472821</v>
      </c>
    </row>
    <row r="21" spans="2:20" x14ac:dyDescent="0.35">
      <c r="I21" s="17" t="s">
        <v>43</v>
      </c>
      <c r="J21" s="16">
        <f>SUM(start:end!J21)</f>
        <v>17415673</v>
      </c>
      <c r="K21" s="16">
        <f>SUM(start:end!K21)</f>
        <v>13946955</v>
      </c>
      <c r="L21" s="16">
        <f>SUM(start:end!L21)</f>
        <v>10090036</v>
      </c>
      <c r="M21" s="16">
        <f>SUM(start:end!M21)</f>
        <v>9548857</v>
      </c>
      <c r="P21" s="17" t="s">
        <v>75</v>
      </c>
      <c r="Q21" s="16">
        <f>SUM(start:end!Q21)</f>
        <v>-5491519</v>
      </c>
      <c r="R21" s="16">
        <f>SUM(start:end!R21)</f>
        <v>12998159</v>
      </c>
      <c r="S21" s="16">
        <f>SUM(start:end!S21)</f>
        <v>-3516705</v>
      </c>
      <c r="T21" s="16">
        <f>SUM(start:end!T21)</f>
        <v>-4569055</v>
      </c>
    </row>
    <row r="22" spans="2:20" x14ac:dyDescent="0.35">
      <c r="I22" s="17" t="s">
        <v>44</v>
      </c>
      <c r="J22" s="16">
        <f>SUM(start:end!J22)</f>
        <v>19316841</v>
      </c>
      <c r="K22" s="16">
        <f>SUM(start:end!K22)</f>
        <v>20694242</v>
      </c>
      <c r="L22" s="16">
        <f>SUM(start:end!L22)</f>
        <v>11498644</v>
      </c>
      <c r="M22" s="16">
        <f>SUM(start:end!M22)</f>
        <v>11459147</v>
      </c>
      <c r="P22" s="17" t="s">
        <v>76</v>
      </c>
      <c r="Q22" s="16">
        <f>SUM(start:end!Q22)</f>
        <v>12887</v>
      </c>
      <c r="R22" s="16">
        <f>SUM(start:end!R22)</f>
        <v>-121212</v>
      </c>
      <c r="S22" s="16">
        <f>SUM(start:end!S22)</f>
        <v>135658</v>
      </c>
      <c r="T22" s="16">
        <f>SUM(start:end!T22)</f>
        <v>16997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17" t="s">
        <v>45</v>
      </c>
      <c r="J23" s="16">
        <f>SUM(start:end!J23)</f>
        <v>15901614</v>
      </c>
      <c r="K23" s="16">
        <f>SUM(start:end!K23)</f>
        <v>3069406</v>
      </c>
      <c r="L23" s="16">
        <f>SUM(start:end!L23)</f>
        <v>2599138</v>
      </c>
      <c r="M23" s="16">
        <f>SUM(start:end!M23)</f>
        <v>2218881</v>
      </c>
      <c r="P23" s="17" t="s">
        <v>77</v>
      </c>
      <c r="Q23" s="16">
        <f>SUM(start:end!Q23)</f>
        <v>229179</v>
      </c>
      <c r="R23" s="16">
        <f>SUM(start:end!R23)</f>
        <v>-579026</v>
      </c>
      <c r="S23" s="16">
        <f>SUM(start:end!S23)</f>
        <v>-1116105</v>
      </c>
      <c r="T23" s="16">
        <f>SUM(start:end!T23)</f>
        <v>1257093</v>
      </c>
    </row>
    <row r="24" spans="2:20" x14ac:dyDescent="0.35">
      <c r="B24" s="20" t="s">
        <v>82</v>
      </c>
      <c r="C24" s="24">
        <f>J8/J21</f>
        <v>0.95241355301055552</v>
      </c>
      <c r="D24" s="24">
        <f>K8/K21</f>
        <v>1.1251699743779198</v>
      </c>
      <c r="E24" s="24">
        <f>L8/L21</f>
        <v>1.5276516357325187</v>
      </c>
      <c r="F24" s="24">
        <f>M8/M21</f>
        <v>1.472650810458257</v>
      </c>
      <c r="I24" s="17" t="s">
        <v>46</v>
      </c>
      <c r="J24" s="16">
        <f>SUM(start:end!J24)</f>
        <v>6694697</v>
      </c>
      <c r="K24" s="16">
        <f>SUM(start:end!K24)</f>
        <v>6617198</v>
      </c>
      <c r="L24" s="16">
        <f>SUM(start:end!L24)</f>
        <v>1839860</v>
      </c>
      <c r="M24" s="16">
        <f>SUM(start:end!M24)</f>
        <v>2302964</v>
      </c>
      <c r="Q24" s="16">
        <f>SUM(start:end!Q24)</f>
        <v>0</v>
      </c>
      <c r="R24" s="16">
        <f>SUM(start:end!R24)</f>
        <v>0</v>
      </c>
      <c r="S24" s="16">
        <f>SUM(start:end!S24)</f>
        <v>0</v>
      </c>
      <c r="T24" s="16">
        <f>SUM(start:end!T24)</f>
        <v>0</v>
      </c>
    </row>
    <row r="25" spans="2:20" x14ac:dyDescent="0.35">
      <c r="B25" s="20" t="s">
        <v>83</v>
      </c>
      <c r="C25" s="24">
        <f>(J8-J6)/J21</f>
        <v>0.51128262456466655</v>
      </c>
      <c r="D25" s="24">
        <f>(K8-K6)/K21</f>
        <v>0.59917465855450169</v>
      </c>
      <c r="E25" s="24">
        <f>(L8-L6)/L21</f>
        <v>0.87668834878289825</v>
      </c>
      <c r="F25" s="24">
        <f>(M8-M6)/M21</f>
        <v>0.84964860192167502</v>
      </c>
      <c r="I25" s="17" t="s">
        <v>47</v>
      </c>
      <c r="J25" s="16">
        <f>SUM(start:end!J25)</f>
        <v>0</v>
      </c>
      <c r="K25" s="16">
        <f>SUM(start:end!K25)</f>
        <v>0</v>
      </c>
      <c r="L25" s="16">
        <f>SUM(start:end!L25)</f>
        <v>0</v>
      </c>
      <c r="M25" s="16">
        <f>SUM(start:end!M25)</f>
        <v>0</v>
      </c>
    </row>
    <row r="26" spans="2:20" x14ac:dyDescent="0.35">
      <c r="B26" s="20" t="s">
        <v>84</v>
      </c>
      <c r="C26" s="24">
        <f>J3/J21</f>
        <v>0.30940796832829831</v>
      </c>
      <c r="D26" s="24">
        <f>K3/K21</f>
        <v>0.34680193633664125</v>
      </c>
      <c r="E26" s="24">
        <f>L3/L21</f>
        <v>0.56975426053980383</v>
      </c>
      <c r="F26" s="24">
        <f>M3/M21</f>
        <v>0.57947857005293935</v>
      </c>
      <c r="I26" s="17" t="s">
        <v>16</v>
      </c>
      <c r="J26" s="16">
        <f>SUM(start:end!J26)</f>
        <v>0</v>
      </c>
      <c r="K26" s="16">
        <f>SUM(start:end!K26)</f>
        <v>0</v>
      </c>
      <c r="L26" s="16">
        <f>SUM(start:end!L26)</f>
        <v>265000</v>
      </c>
      <c r="M26" s="16">
        <f>SUM(start:end!M26)</f>
        <v>219000</v>
      </c>
    </row>
    <row r="27" spans="2:20" x14ac:dyDescent="0.35">
      <c r="I27" s="17" t="s">
        <v>48</v>
      </c>
      <c r="J27" s="16">
        <f>SUM(start:end!J27)</f>
        <v>59328825</v>
      </c>
      <c r="K27" s="16">
        <f>SUM(start:end!K27)</f>
        <v>44327801</v>
      </c>
      <c r="L27" s="16">
        <f>SUM(start:end!L27)</f>
        <v>26027678</v>
      </c>
      <c r="M27" s="16">
        <f>SUM(start:end!M27)</f>
        <v>25529849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17" t="s">
        <v>49</v>
      </c>
      <c r="J28" s="16">
        <f>SUM(start:end!J28)</f>
        <v>0</v>
      </c>
      <c r="K28" s="16">
        <f>SUM(start:end!K28)</f>
        <v>0</v>
      </c>
      <c r="L28" s="16">
        <f>SUM(start:end!L28)</f>
        <v>0</v>
      </c>
      <c r="M28" s="16">
        <f>SUM(start:end!M28)</f>
        <v>0</v>
      </c>
    </row>
    <row r="29" spans="2:20" x14ac:dyDescent="0.35">
      <c r="B29" s="20" t="s">
        <v>86</v>
      </c>
      <c r="C29" s="23">
        <f>C4/C2</f>
        <v>0.36210986158929359</v>
      </c>
      <c r="D29" s="23">
        <f>D4/D2</f>
        <v>0.3503275541003435</v>
      </c>
      <c r="E29" s="23">
        <f>E4/E2</f>
        <v>0.36125755767152717</v>
      </c>
      <c r="F29" s="23">
        <f>F4/F2</f>
        <v>0.33965904372714595</v>
      </c>
      <c r="I29" s="17" t="s">
        <v>50</v>
      </c>
      <c r="J29" s="16">
        <f>SUM(start:end!J29)</f>
        <v>1232183</v>
      </c>
      <c r="K29" s="16">
        <f>SUM(start:end!K29)</f>
        <v>1250265</v>
      </c>
      <c r="L29" s="16">
        <f>SUM(start:end!L29)</f>
        <v>1283108</v>
      </c>
      <c r="M29" s="16">
        <f>SUM(start:end!M29)</f>
        <v>666410</v>
      </c>
    </row>
    <row r="30" spans="2:20" x14ac:dyDescent="0.35">
      <c r="B30" s="20" t="s">
        <v>87</v>
      </c>
      <c r="C30" s="23">
        <f>C10/C2</f>
        <v>0.11076974646510442</v>
      </c>
      <c r="D30" s="23">
        <f>D10/D2</f>
        <v>0.11183595650208296</v>
      </c>
      <c r="E30" s="23">
        <f>E10/E2</f>
        <v>0.11973179622457589</v>
      </c>
      <c r="F30" s="23">
        <f>F10/F2</f>
        <v>0.1159588416930976</v>
      </c>
      <c r="I30" s="17" t="s">
        <v>51</v>
      </c>
      <c r="J30" s="16">
        <f>SUM(start:end!J30)</f>
        <v>9131718</v>
      </c>
      <c r="K30" s="16">
        <f>SUM(start:end!K30)</f>
        <v>7782035</v>
      </c>
      <c r="L30" s="16">
        <f>SUM(start:end!L30)</f>
        <v>7361002</v>
      </c>
      <c r="M30" s="16">
        <f>SUM(start:end!M30)</f>
        <v>6698709</v>
      </c>
    </row>
    <row r="31" spans="2:20" x14ac:dyDescent="0.35">
      <c r="B31" s="20" t="s">
        <v>88</v>
      </c>
      <c r="C31" s="23">
        <f>C19/C2</f>
        <v>7.2520218244446502E-2</v>
      </c>
      <c r="D31" s="23">
        <f>D19/D2</f>
        <v>7.5854565024794318E-2</v>
      </c>
      <c r="E31" s="23">
        <f>E19/E2</f>
        <v>8.047482110938195E-2</v>
      </c>
      <c r="F31" s="23">
        <f>F19/F2</f>
        <v>6.506292415239702E-2</v>
      </c>
      <c r="I31" s="17" t="s">
        <v>52</v>
      </c>
      <c r="J31" s="16">
        <f>SUM(start:end!J31)</f>
        <v>-64</v>
      </c>
      <c r="K31" s="16">
        <f>SUM(start:end!K31)</f>
        <v>-1060</v>
      </c>
      <c r="L31" s="16">
        <f>SUM(start:end!L31)</f>
        <v>-1060</v>
      </c>
      <c r="M31" s="16">
        <f>SUM(start:end!M31)</f>
        <v>-1060</v>
      </c>
    </row>
    <row r="32" spans="2:20" x14ac:dyDescent="0.35">
      <c r="I32" s="17" t="s">
        <v>53</v>
      </c>
      <c r="J32" s="16">
        <f>SUM(start:end!J32)</f>
        <v>22118345</v>
      </c>
      <c r="K32" s="16">
        <f>SUM(start:end!K32)</f>
        <v>22113017</v>
      </c>
      <c r="L32" s="16">
        <f>SUM(start:end!L32)</f>
        <v>7109114</v>
      </c>
      <c r="M32" s="16">
        <f>SUM(start:end!M32)</f>
        <v>7273492</v>
      </c>
    </row>
    <row r="33" spans="2:13" x14ac:dyDescent="0.35">
      <c r="I33" s="17" t="s">
        <v>54</v>
      </c>
      <c r="J33" s="16">
        <f>SUM(start:end!J33)</f>
        <v>-548980</v>
      </c>
      <c r="K33" s="16">
        <f>SUM(start:end!K33)</f>
        <v>-722448</v>
      </c>
      <c r="L33" s="16">
        <f>SUM(start:end!L33)</f>
        <v>-316394</v>
      </c>
      <c r="M33" s="16">
        <f>SUM(start:end!M33)</f>
        <v>-558210</v>
      </c>
    </row>
    <row r="34" spans="2:13" ht="15.5" x14ac:dyDescent="0.35">
      <c r="B34" s="25" t="s">
        <v>98</v>
      </c>
      <c r="I34" s="17" t="s">
        <v>55</v>
      </c>
      <c r="J34" s="16">
        <f>SUM(start:end!J34)</f>
        <v>31933202</v>
      </c>
      <c r="K34" s="16">
        <f>SUM(start:end!K34)</f>
        <v>30421809</v>
      </c>
      <c r="L34" s="16">
        <f>SUM(start:end!L34)</f>
        <v>15435770</v>
      </c>
      <c r="M34" s="16">
        <f>SUM(start:end!M34)</f>
        <v>14079341</v>
      </c>
    </row>
    <row r="35" spans="2:13" x14ac:dyDescent="0.35">
      <c r="B35" s="17" t="s">
        <v>99</v>
      </c>
      <c r="I35" s="17" t="s">
        <v>56</v>
      </c>
      <c r="J35" s="16">
        <f>SUM(start:end!J35)</f>
        <v>91262027</v>
      </c>
      <c r="K35" s="16">
        <f>SUM(start:end!K35)</f>
        <v>74749610</v>
      </c>
      <c r="L35" s="16">
        <f>SUM(start:end!L35)</f>
        <v>41728448</v>
      </c>
      <c r="M35" s="16">
        <f>SUM(start:end!M35)</f>
        <v>39828190</v>
      </c>
    </row>
    <row r="36" spans="2:13" x14ac:dyDescent="0.35">
      <c r="B36" s="26" t="s">
        <v>100</v>
      </c>
      <c r="J36" s="16">
        <f>SUM(start:end!J36)</f>
        <v>0</v>
      </c>
      <c r="K36" s="16">
        <f>SUM(start:end!K36)</f>
        <v>0</v>
      </c>
      <c r="L36" s="16">
        <f>SUM(start:end!L36)</f>
        <v>0</v>
      </c>
      <c r="M36" s="16">
        <f>SUM(start:end!M36)</f>
        <v>0</v>
      </c>
    </row>
    <row r="37" spans="2:13" x14ac:dyDescent="0.35">
      <c r="B37" s="26" t="s">
        <v>101</v>
      </c>
    </row>
    <row r="38" spans="2:13" x14ac:dyDescent="0.35">
      <c r="B38" s="26" t="s">
        <v>102</v>
      </c>
    </row>
    <row r="39" spans="2:13" x14ac:dyDescent="0.35">
      <c r="B39" s="26" t="s">
        <v>103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C1B6-89DD-4CAB-8303-8EE2173A9B7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91677-EB62-4A2D-A62E-3490E9FE4D10}">
  <sheetPr codeName="Sheet2"/>
  <dimension ref="A1:T38"/>
  <sheetViews>
    <sheetView zoomScale="60" zoomScaleNormal="60" zoomScalePageLayoutView="80" workbookViewId="0">
      <selection activeCell="C29" sqref="C29:F31"/>
    </sheetView>
  </sheetViews>
  <sheetFormatPr defaultRowHeight="14.5" x14ac:dyDescent="0.35"/>
  <cols>
    <col min="1" max="1" width="3.81640625" bestFit="1" customWidth="1"/>
    <col min="2" max="2" width="42" bestFit="1" customWidth="1"/>
    <col min="3" max="6" width="13.6328125" bestFit="1" customWidth="1"/>
    <col min="9" max="9" width="46.26953125" bestFit="1" customWidth="1"/>
    <col min="10" max="13" width="13.6328125" bestFit="1" customWidth="1"/>
    <col min="16" max="16" width="27.08984375" bestFit="1" customWidth="1"/>
    <col min="17" max="20" width="13.26953125" bestFit="1" customWidth="1"/>
  </cols>
  <sheetData>
    <row r="1" spans="1:20" x14ac:dyDescent="0.35">
      <c r="A1" t="s">
        <v>94</v>
      </c>
      <c r="B1" s="1" t="s">
        <v>0</v>
      </c>
      <c r="C1" s="2" t="s">
        <v>90</v>
      </c>
      <c r="D1" s="2" t="s">
        <v>91</v>
      </c>
      <c r="E1" s="2" t="s">
        <v>92</v>
      </c>
      <c r="F1" s="3" t="s">
        <v>93</v>
      </c>
      <c r="I1" s="1" t="s">
        <v>0</v>
      </c>
      <c r="J1" s="2" t="s">
        <v>90</v>
      </c>
      <c r="K1" s="2" t="s">
        <v>91</v>
      </c>
      <c r="L1" s="2" t="s">
        <v>92</v>
      </c>
      <c r="M1" s="3" t="s">
        <v>93</v>
      </c>
      <c r="P1" s="1" t="s">
        <v>0</v>
      </c>
      <c r="Q1" s="2" t="s">
        <v>90</v>
      </c>
      <c r="R1" s="2" t="s">
        <v>91</v>
      </c>
      <c r="S1" s="2" t="s">
        <v>92</v>
      </c>
      <c r="T1" s="3" t="s">
        <v>93</v>
      </c>
    </row>
    <row r="2" spans="1:20" x14ac:dyDescent="0.35">
      <c r="B2" s="5" t="s">
        <v>2</v>
      </c>
      <c r="C2" s="8">
        <v>41716977</v>
      </c>
      <c r="D2" s="8">
        <v>38972934</v>
      </c>
      <c r="E2" s="8">
        <v>35864664</v>
      </c>
      <c r="F2" s="9">
        <v>33183744</v>
      </c>
      <c r="I2" s="5" t="s">
        <v>24</v>
      </c>
      <c r="J2" s="8">
        <v>0</v>
      </c>
      <c r="K2" s="8">
        <v>0</v>
      </c>
      <c r="L2" s="8">
        <v>0</v>
      </c>
      <c r="M2" s="9">
        <v>0</v>
      </c>
      <c r="P2" s="5" t="s">
        <v>19</v>
      </c>
      <c r="Q2" s="8">
        <v>3272193</v>
      </c>
      <c r="R2" s="8">
        <v>3059798</v>
      </c>
      <c r="S2" s="8">
        <v>2607948</v>
      </c>
      <c r="T2" s="9">
        <v>2298234</v>
      </c>
    </row>
    <row r="3" spans="1:20" x14ac:dyDescent="0.35">
      <c r="B3" s="4" t="s">
        <v>3</v>
      </c>
      <c r="C3" s="10">
        <v>29845780</v>
      </c>
      <c r="D3" s="10">
        <v>27831177</v>
      </c>
      <c r="E3" s="10">
        <v>25502167</v>
      </c>
      <c r="F3" s="11">
        <v>23565754</v>
      </c>
      <c r="I3" s="4" t="s">
        <v>25</v>
      </c>
      <c r="J3" s="10">
        <v>3216752</v>
      </c>
      <c r="K3" s="10">
        <v>3030229</v>
      </c>
      <c r="L3" s="10">
        <v>2758477</v>
      </c>
      <c r="M3" s="11">
        <v>2929849</v>
      </c>
      <c r="P3" s="4" t="s">
        <v>57</v>
      </c>
      <c r="Q3" s="10">
        <v>0</v>
      </c>
      <c r="R3" s="10">
        <v>0</v>
      </c>
      <c r="S3" s="10">
        <v>0</v>
      </c>
      <c r="T3" s="11">
        <v>0</v>
      </c>
    </row>
    <row r="4" spans="1:20" x14ac:dyDescent="0.35">
      <c r="B4" s="5" t="s">
        <v>4</v>
      </c>
      <c r="C4" s="8">
        <v>11871197</v>
      </c>
      <c r="D4" s="8">
        <v>11141757</v>
      </c>
      <c r="E4" s="8">
        <v>10362497</v>
      </c>
      <c r="F4" s="9">
        <v>9617990</v>
      </c>
      <c r="I4" s="5" t="s">
        <v>26</v>
      </c>
      <c r="J4" s="8">
        <v>0</v>
      </c>
      <c r="K4" s="8">
        <v>0</v>
      </c>
      <c r="L4" s="8">
        <v>506165</v>
      </c>
      <c r="M4" s="9">
        <v>543242</v>
      </c>
      <c r="P4" s="5" t="s">
        <v>58</v>
      </c>
      <c r="Q4" s="8">
        <v>867303</v>
      </c>
      <c r="R4" s="8">
        <v>819655</v>
      </c>
      <c r="S4" s="8">
        <v>725957</v>
      </c>
      <c r="T4" s="9">
        <v>658796</v>
      </c>
    </row>
    <row r="5" spans="1:20" x14ac:dyDescent="0.35">
      <c r="B5" s="4" t="s">
        <v>5</v>
      </c>
      <c r="C5" s="10">
        <v>0</v>
      </c>
      <c r="D5" s="10">
        <v>0</v>
      </c>
      <c r="E5" s="10">
        <v>0</v>
      </c>
      <c r="F5" s="11">
        <v>0</v>
      </c>
      <c r="I5" s="4" t="s">
        <v>27</v>
      </c>
      <c r="J5" s="10">
        <v>386261</v>
      </c>
      <c r="K5" s="10">
        <v>346298</v>
      </c>
      <c r="L5" s="10">
        <v>327166</v>
      </c>
      <c r="M5" s="11">
        <v>258831</v>
      </c>
      <c r="P5" s="4" t="s">
        <v>59</v>
      </c>
      <c r="Q5" s="10">
        <v>134778</v>
      </c>
      <c r="R5" s="10">
        <v>68738</v>
      </c>
      <c r="S5" s="10">
        <v>72043</v>
      </c>
      <c r="T5" s="11">
        <v>113902</v>
      </c>
    </row>
    <row r="6" spans="1:20" x14ac:dyDescent="0.35">
      <c r="B6" s="5" t="s">
        <v>6</v>
      </c>
      <c r="C6" s="8">
        <v>0</v>
      </c>
      <c r="D6" s="8">
        <v>0</v>
      </c>
      <c r="E6" s="8">
        <v>0</v>
      </c>
      <c r="F6" s="9">
        <v>0</v>
      </c>
      <c r="I6" s="5" t="s">
        <v>28</v>
      </c>
      <c r="J6" s="8">
        <v>4872592</v>
      </c>
      <c r="K6" s="8">
        <v>4579033</v>
      </c>
      <c r="L6" s="8">
        <v>4187243</v>
      </c>
      <c r="M6" s="9">
        <v>3644959</v>
      </c>
      <c r="P6" s="5" t="s">
        <v>60</v>
      </c>
      <c r="Q6" s="8">
        <v>0</v>
      </c>
      <c r="R6" s="8">
        <v>0</v>
      </c>
      <c r="S6" s="8">
        <v>0</v>
      </c>
      <c r="T6" s="9">
        <v>0</v>
      </c>
    </row>
    <row r="7" spans="1:20" x14ac:dyDescent="0.35">
      <c r="B7" s="4" t="s">
        <v>7</v>
      </c>
      <c r="C7" s="10">
        <v>7454988</v>
      </c>
      <c r="D7" s="10">
        <v>6959686</v>
      </c>
      <c r="E7" s="10">
        <v>6375071</v>
      </c>
      <c r="F7" s="11">
        <v>5799640</v>
      </c>
      <c r="I7" s="4" t="s">
        <v>29</v>
      </c>
      <c r="J7" s="10">
        <v>415017</v>
      </c>
      <c r="K7" s="10">
        <v>513662</v>
      </c>
      <c r="L7" s="10">
        <v>706676</v>
      </c>
      <c r="M7" s="11">
        <v>373893</v>
      </c>
      <c r="P7" s="4" t="s">
        <v>61</v>
      </c>
      <c r="Q7" s="10">
        <v>246741</v>
      </c>
      <c r="R7" s="10">
        <v>408595</v>
      </c>
      <c r="S7" s="10">
        <v>445141</v>
      </c>
      <c r="T7" s="11">
        <v>584418</v>
      </c>
    </row>
    <row r="8" spans="1:20" x14ac:dyDescent="0.35">
      <c r="B8" s="5" t="s">
        <v>8</v>
      </c>
      <c r="C8" s="8">
        <v>0</v>
      </c>
      <c r="D8" s="8">
        <v>0</v>
      </c>
      <c r="E8" s="8">
        <v>99250</v>
      </c>
      <c r="F8" s="9">
        <v>0</v>
      </c>
      <c r="I8" s="5" t="s">
        <v>30</v>
      </c>
      <c r="J8" s="8">
        <v>8890622</v>
      </c>
      <c r="K8" s="8">
        <v>8469222</v>
      </c>
      <c r="L8" s="8">
        <v>8485727</v>
      </c>
      <c r="M8" s="9">
        <v>7750774</v>
      </c>
      <c r="P8" s="5" t="s">
        <v>62</v>
      </c>
      <c r="Q8" s="8">
        <v>-42998</v>
      </c>
      <c r="R8" s="8">
        <v>-23532</v>
      </c>
      <c r="S8" s="8">
        <v>-62358</v>
      </c>
      <c r="T8" s="9">
        <v>-23235</v>
      </c>
    </row>
    <row r="9" spans="1:20" x14ac:dyDescent="0.35">
      <c r="B9" s="4" t="s">
        <v>9</v>
      </c>
      <c r="C9" s="10">
        <v>0</v>
      </c>
      <c r="D9" s="10">
        <v>0</v>
      </c>
      <c r="E9" s="10">
        <v>0</v>
      </c>
      <c r="F9" s="11">
        <v>0</v>
      </c>
      <c r="I9" s="4" t="s">
        <v>31</v>
      </c>
      <c r="J9" s="10">
        <v>0</v>
      </c>
      <c r="K9" s="10">
        <v>0</v>
      </c>
      <c r="L9" s="10">
        <v>0</v>
      </c>
      <c r="M9" s="11">
        <v>0</v>
      </c>
      <c r="P9" s="4" t="s">
        <v>63</v>
      </c>
      <c r="Q9" s="10">
        <v>-296541</v>
      </c>
      <c r="R9" s="10">
        <v>-465429</v>
      </c>
      <c r="S9" s="10">
        <v>-450377</v>
      </c>
      <c r="T9" s="11">
        <v>11862</v>
      </c>
    </row>
    <row r="10" spans="1:20" x14ac:dyDescent="0.35">
      <c r="B10" s="5" t="s">
        <v>10</v>
      </c>
      <c r="C10" s="8">
        <v>4416209</v>
      </c>
      <c r="D10" s="8">
        <v>4182071</v>
      </c>
      <c r="E10" s="8">
        <v>3888176</v>
      </c>
      <c r="F10" s="9">
        <v>3818350</v>
      </c>
      <c r="I10" s="5" t="s">
        <v>32</v>
      </c>
      <c r="J10" s="8">
        <v>0</v>
      </c>
      <c r="K10" s="8">
        <v>0</v>
      </c>
      <c r="L10" s="8">
        <v>0</v>
      </c>
      <c r="M10" s="9">
        <v>0</v>
      </c>
      <c r="P10" s="5" t="s">
        <v>64</v>
      </c>
      <c r="Q10" s="8">
        <v>-114936</v>
      </c>
      <c r="R10" s="8">
        <v>220634</v>
      </c>
      <c r="S10" s="8">
        <v>-312730</v>
      </c>
      <c r="T10" s="9">
        <v>-17118</v>
      </c>
    </row>
    <row r="11" spans="1:20" x14ac:dyDescent="0.35">
      <c r="B11" s="4" t="s">
        <v>11</v>
      </c>
      <c r="C11" s="10">
        <v>0</v>
      </c>
      <c r="D11" s="10">
        <v>0</v>
      </c>
      <c r="E11" s="10">
        <v>0</v>
      </c>
      <c r="F11" s="11">
        <v>-51773</v>
      </c>
      <c r="I11" s="4" t="s">
        <v>33</v>
      </c>
      <c r="J11" s="10">
        <v>14385380</v>
      </c>
      <c r="K11" s="10">
        <v>5255208</v>
      </c>
      <c r="L11" s="10">
        <v>5006053</v>
      </c>
      <c r="M11" s="11">
        <v>4532894</v>
      </c>
      <c r="P11" s="4" t="s">
        <v>65</v>
      </c>
      <c r="Q11" s="10">
        <v>4066540</v>
      </c>
      <c r="R11" s="10">
        <v>4088459</v>
      </c>
      <c r="S11" s="10">
        <v>3025624</v>
      </c>
      <c r="T11" s="11">
        <v>3626859</v>
      </c>
    </row>
    <row r="12" spans="1:20" x14ac:dyDescent="0.35">
      <c r="B12" s="5" t="s">
        <v>12</v>
      </c>
      <c r="C12" s="8">
        <v>4416209</v>
      </c>
      <c r="D12" s="8">
        <v>4182071</v>
      </c>
      <c r="E12" s="8">
        <v>3888176</v>
      </c>
      <c r="F12" s="9">
        <v>3766577</v>
      </c>
      <c r="I12" s="5" t="s">
        <v>34</v>
      </c>
      <c r="J12" s="8">
        <v>95546</v>
      </c>
      <c r="K12" s="8">
        <v>97552</v>
      </c>
      <c r="L12" s="8">
        <v>100069</v>
      </c>
      <c r="M12" s="9">
        <v>195871</v>
      </c>
      <c r="P12" s="5" t="s">
        <v>66</v>
      </c>
      <c r="Q12" s="8">
        <v>0</v>
      </c>
      <c r="R12" s="8">
        <v>0</v>
      </c>
      <c r="S12" s="8">
        <v>0</v>
      </c>
      <c r="T12" s="9">
        <v>0</v>
      </c>
    </row>
    <row r="13" spans="1:20" x14ac:dyDescent="0.35">
      <c r="B13" s="4" t="s">
        <v>13</v>
      </c>
      <c r="C13" s="10">
        <v>10026</v>
      </c>
      <c r="D13" s="10">
        <v>8860</v>
      </c>
      <c r="E13" s="10">
        <v>31588</v>
      </c>
      <c r="F13" s="11">
        <v>43534</v>
      </c>
      <c r="I13" s="4" t="s">
        <v>35</v>
      </c>
      <c r="J13" s="10">
        <v>0</v>
      </c>
      <c r="K13" s="10">
        <v>0</v>
      </c>
      <c r="L13" s="10">
        <v>0</v>
      </c>
      <c r="M13" s="11">
        <v>0</v>
      </c>
      <c r="P13" s="4" t="s">
        <v>67</v>
      </c>
      <c r="Q13" s="10">
        <v>-1223116</v>
      </c>
      <c r="R13" s="10">
        <v>-1125139</v>
      </c>
      <c r="S13" s="10">
        <v>-1057617</v>
      </c>
      <c r="T13" s="11">
        <v>-1024747</v>
      </c>
    </row>
    <row r="14" spans="1:20" x14ac:dyDescent="0.35">
      <c r="B14" s="5" t="s">
        <v>14</v>
      </c>
      <c r="C14" s="8">
        <v>4406183</v>
      </c>
      <c r="D14" s="8">
        <v>4173211</v>
      </c>
      <c r="E14" s="8">
        <v>3856588</v>
      </c>
      <c r="F14" s="9">
        <v>3723043</v>
      </c>
      <c r="I14" s="5" t="s">
        <v>36</v>
      </c>
      <c r="J14" s="8">
        <v>761323</v>
      </c>
      <c r="K14" s="8">
        <v>497580</v>
      </c>
      <c r="L14" s="8">
        <v>459608</v>
      </c>
      <c r="M14" s="9">
        <v>398076</v>
      </c>
      <c r="P14" s="5" t="s">
        <v>68</v>
      </c>
      <c r="Q14" s="8">
        <v>-246274</v>
      </c>
      <c r="R14" s="8">
        <v>474935</v>
      </c>
      <c r="S14" s="8">
        <v>44881</v>
      </c>
      <c r="T14" s="9">
        <v>-187807</v>
      </c>
    </row>
    <row r="15" spans="1:20" x14ac:dyDescent="0.35">
      <c r="B15" s="4" t="s">
        <v>15</v>
      </c>
      <c r="C15" s="10">
        <v>1133990</v>
      </c>
      <c r="D15" s="10">
        <v>1113413</v>
      </c>
      <c r="E15" s="10">
        <v>1248640</v>
      </c>
      <c r="F15" s="11">
        <v>1424809</v>
      </c>
      <c r="I15" s="4" t="s">
        <v>37</v>
      </c>
      <c r="J15" s="10">
        <v>12132</v>
      </c>
      <c r="K15" s="10">
        <v>6467</v>
      </c>
      <c r="L15" s="10">
        <v>6558</v>
      </c>
      <c r="M15" s="11">
        <v>6193</v>
      </c>
      <c r="P15" s="4" t="s">
        <v>69</v>
      </c>
      <c r="Q15" s="10">
        <v>7419</v>
      </c>
      <c r="R15" s="10">
        <v>26652</v>
      </c>
      <c r="S15" s="10">
        <v>0</v>
      </c>
      <c r="T15" s="11">
        <v>-2324</v>
      </c>
    </row>
    <row r="16" spans="1:20" x14ac:dyDescent="0.35">
      <c r="B16" s="5" t="s">
        <v>16</v>
      </c>
      <c r="C16" s="8">
        <v>0</v>
      </c>
      <c r="D16" s="8">
        <v>0</v>
      </c>
      <c r="E16" s="8">
        <v>0</v>
      </c>
      <c r="F16" s="9">
        <v>0</v>
      </c>
      <c r="I16" s="5" t="s">
        <v>38</v>
      </c>
      <c r="J16" s="8">
        <v>24145003</v>
      </c>
      <c r="K16" s="8">
        <v>14326029</v>
      </c>
      <c r="L16" s="8">
        <v>14058015</v>
      </c>
      <c r="M16" s="9">
        <v>12883808</v>
      </c>
      <c r="P16" s="5" t="s">
        <v>70</v>
      </c>
      <c r="Q16" s="8">
        <v>-1461971</v>
      </c>
      <c r="R16" s="8">
        <v>-623552</v>
      </c>
      <c r="S16" s="8">
        <v>-1012736</v>
      </c>
      <c r="T16" s="9">
        <v>-1214878</v>
      </c>
    </row>
    <row r="17" spans="2:20" x14ac:dyDescent="0.35">
      <c r="B17" s="4" t="s">
        <v>17</v>
      </c>
      <c r="C17" s="10">
        <v>0</v>
      </c>
      <c r="D17" s="10">
        <v>0</v>
      </c>
      <c r="E17" s="10">
        <v>0</v>
      </c>
      <c r="F17" s="11">
        <v>0</v>
      </c>
      <c r="I17" s="4" t="s">
        <v>39</v>
      </c>
      <c r="J17" s="10">
        <v>0</v>
      </c>
      <c r="K17" s="10">
        <v>0</v>
      </c>
      <c r="L17" s="10">
        <v>0</v>
      </c>
      <c r="M17" s="11">
        <v>0</v>
      </c>
      <c r="P17" s="4" t="s">
        <v>71</v>
      </c>
      <c r="Q17" s="10">
        <v>0</v>
      </c>
      <c r="R17" s="10">
        <v>0</v>
      </c>
      <c r="S17" s="10">
        <v>0</v>
      </c>
      <c r="T17" s="11">
        <v>0</v>
      </c>
    </row>
    <row r="18" spans="2:20" x14ac:dyDescent="0.35">
      <c r="B18" s="5" t="s">
        <v>18</v>
      </c>
      <c r="C18" s="8">
        <v>3272193</v>
      </c>
      <c r="D18" s="8">
        <v>3059798</v>
      </c>
      <c r="E18" s="8">
        <v>2607948</v>
      </c>
      <c r="F18" s="9">
        <v>2246461</v>
      </c>
      <c r="I18" s="5" t="s">
        <v>40</v>
      </c>
      <c r="J18" s="8">
        <v>5739031</v>
      </c>
      <c r="K18" s="8">
        <v>5531374</v>
      </c>
      <c r="L18" s="8">
        <v>5125537</v>
      </c>
      <c r="M18" s="9">
        <v>4757656</v>
      </c>
      <c r="P18" s="5" t="s">
        <v>72</v>
      </c>
      <c r="Q18" s="8">
        <v>-1319886</v>
      </c>
      <c r="R18" s="8">
        <v>-2151756</v>
      </c>
      <c r="S18" s="8">
        <v>-1510894</v>
      </c>
      <c r="T18" s="9">
        <v>-1535808</v>
      </c>
    </row>
    <row r="19" spans="2:20" x14ac:dyDescent="0.35">
      <c r="B19" s="4" t="s">
        <v>19</v>
      </c>
      <c r="C19" s="10">
        <v>3272193</v>
      </c>
      <c r="D19" s="10">
        <v>3059798</v>
      </c>
      <c r="E19" s="10">
        <v>2607948</v>
      </c>
      <c r="F19" s="11">
        <v>2298234</v>
      </c>
      <c r="I19" s="4" t="s">
        <v>41</v>
      </c>
      <c r="J19" s="10">
        <v>0</v>
      </c>
      <c r="K19" s="10">
        <v>0</v>
      </c>
      <c r="L19" s="10">
        <v>0</v>
      </c>
      <c r="M19" s="11">
        <v>0</v>
      </c>
      <c r="P19" s="4" t="s">
        <v>73</v>
      </c>
      <c r="Q19" s="10">
        <v>0</v>
      </c>
      <c r="R19" s="10">
        <v>0</v>
      </c>
      <c r="S19" s="10">
        <v>0</v>
      </c>
      <c r="T19" s="11">
        <v>992540</v>
      </c>
    </row>
    <row r="20" spans="2:20" x14ac:dyDescent="0.35">
      <c r="B20" s="6" t="s">
        <v>20</v>
      </c>
      <c r="C20" s="12">
        <v>3272193</v>
      </c>
      <c r="D20" s="12">
        <v>3059798</v>
      </c>
      <c r="E20" s="12">
        <v>2607948</v>
      </c>
      <c r="F20" s="13">
        <v>2298234</v>
      </c>
      <c r="I20" s="5" t="s">
        <v>42</v>
      </c>
      <c r="J20" s="8">
        <v>1411216</v>
      </c>
      <c r="K20" s="8">
        <v>0</v>
      </c>
      <c r="L20" s="8">
        <v>0</v>
      </c>
      <c r="M20" s="9">
        <v>0</v>
      </c>
      <c r="P20" s="5" t="s">
        <v>74</v>
      </c>
      <c r="Q20" s="8">
        <v>-23423</v>
      </c>
      <c r="R20" s="8">
        <v>-23129</v>
      </c>
      <c r="S20" s="8">
        <v>-22412</v>
      </c>
      <c r="T20" s="9">
        <v>-453699</v>
      </c>
    </row>
    <row r="21" spans="2:20" x14ac:dyDescent="0.35">
      <c r="I21" s="4" t="s">
        <v>43</v>
      </c>
      <c r="J21" s="10">
        <v>7150247</v>
      </c>
      <c r="K21" s="10">
        <v>5531374</v>
      </c>
      <c r="L21" s="10">
        <v>5125537</v>
      </c>
      <c r="M21" s="11">
        <v>4757656</v>
      </c>
      <c r="P21" s="4" t="s">
        <v>75</v>
      </c>
      <c r="Q21" s="10">
        <v>-2414871</v>
      </c>
      <c r="R21" s="10">
        <v>-3097481</v>
      </c>
      <c r="S21" s="10">
        <v>-2297346</v>
      </c>
      <c r="T21" s="11">
        <v>-1586877</v>
      </c>
    </row>
    <row r="22" spans="2:20" x14ac:dyDescent="0.35">
      <c r="I22" s="5" t="s">
        <v>44</v>
      </c>
      <c r="J22" s="8">
        <v>2236625</v>
      </c>
      <c r="K22" s="8">
        <v>2233616</v>
      </c>
      <c r="L22" s="8">
        <v>2230607</v>
      </c>
      <c r="M22" s="9">
        <v>2227599</v>
      </c>
      <c r="P22" s="5" t="s">
        <v>76</v>
      </c>
      <c r="Q22" s="8">
        <v>-3175</v>
      </c>
      <c r="R22" s="8">
        <v>-95674</v>
      </c>
      <c r="S22" s="8">
        <v>113086</v>
      </c>
      <c r="T22" s="9">
        <v>9272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4" t="s">
        <v>45</v>
      </c>
      <c r="J23" s="10">
        <v>8667749</v>
      </c>
      <c r="K23" s="10">
        <v>1354242</v>
      </c>
      <c r="L23" s="10">
        <v>1320505</v>
      </c>
      <c r="M23" s="11">
        <v>1073954</v>
      </c>
      <c r="P23" s="7" t="s">
        <v>77</v>
      </c>
      <c r="Q23" s="14">
        <v>186523</v>
      </c>
      <c r="R23" s="14">
        <v>271752</v>
      </c>
      <c r="S23" s="14">
        <v>-171372</v>
      </c>
      <c r="T23" s="15">
        <v>834376</v>
      </c>
    </row>
    <row r="24" spans="2:20" x14ac:dyDescent="0.35">
      <c r="B24" s="20" t="s">
        <v>82</v>
      </c>
      <c r="C24" s="18">
        <f>J8/J21</f>
        <v>1.2434006825218764</v>
      </c>
      <c r="D24" s="18">
        <f>K8/K21</f>
        <v>1.5311244547918836</v>
      </c>
      <c r="E24" s="18">
        <f>L8/L21</f>
        <v>1.6555781374712542</v>
      </c>
      <c r="F24" s="18">
        <f>M8/M21</f>
        <v>1.6291161025513403</v>
      </c>
      <c r="I24" s="5" t="s">
        <v>46</v>
      </c>
      <c r="J24" s="8">
        <v>142170</v>
      </c>
      <c r="K24" s="8">
        <v>158191</v>
      </c>
      <c r="L24" s="8">
        <v>233057</v>
      </c>
      <c r="M24" s="9">
        <v>314000</v>
      </c>
      <c r="Q24" s="16"/>
      <c r="R24" s="16"/>
      <c r="S24" s="16"/>
      <c r="T24" s="16"/>
    </row>
    <row r="25" spans="2:20" x14ac:dyDescent="0.35">
      <c r="B25" s="20" t="s">
        <v>83</v>
      </c>
      <c r="C25" s="18">
        <f>(J8-J6)/J21</f>
        <v>0.56194282519191296</v>
      </c>
      <c r="D25" s="18">
        <f>(K8-K6)/K21</f>
        <v>0.703295239121419</v>
      </c>
      <c r="E25" s="18">
        <f>(L8-L6)/L21</f>
        <v>0.83864071218293812</v>
      </c>
      <c r="F25" s="18">
        <f>(M8-M6)/M21</f>
        <v>0.86299114521941056</v>
      </c>
      <c r="I25" s="4" t="s">
        <v>47</v>
      </c>
      <c r="J25" s="10">
        <v>0</v>
      </c>
      <c r="K25" s="10">
        <v>0</v>
      </c>
      <c r="L25" s="10">
        <v>0</v>
      </c>
      <c r="M25" s="11">
        <v>0</v>
      </c>
      <c r="Q25" s="16"/>
      <c r="R25" s="16"/>
      <c r="S25" s="16"/>
      <c r="T25" s="16"/>
    </row>
    <row r="26" spans="2:20" x14ac:dyDescent="0.35">
      <c r="B26" s="20" t="s">
        <v>84</v>
      </c>
      <c r="C26" s="18">
        <f>J3/J21</f>
        <v>0.44987984331170655</v>
      </c>
      <c r="D26" s="18">
        <f>K3/K21</f>
        <v>0.5478257300988868</v>
      </c>
      <c r="E26" s="18">
        <f>L3/L21</f>
        <v>0.53818302355441006</v>
      </c>
      <c r="F26" s="18">
        <f>M3/M21</f>
        <v>0.61581774722678562</v>
      </c>
      <c r="I26" s="5" t="s">
        <v>16</v>
      </c>
      <c r="J26" s="8">
        <v>0</v>
      </c>
      <c r="K26" s="8">
        <v>0</v>
      </c>
      <c r="L26" s="8">
        <v>0</v>
      </c>
      <c r="M26" s="9">
        <v>0</v>
      </c>
    </row>
    <row r="27" spans="2:20" x14ac:dyDescent="0.35">
      <c r="B27" s="17"/>
      <c r="I27" s="4" t="s">
        <v>48</v>
      </c>
      <c r="J27" s="10">
        <v>18196791</v>
      </c>
      <c r="K27" s="10">
        <v>9277423</v>
      </c>
      <c r="L27" s="10">
        <v>8909706</v>
      </c>
      <c r="M27" s="11">
        <v>8373209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5" t="s">
        <v>49</v>
      </c>
      <c r="J28" s="8">
        <v>0</v>
      </c>
      <c r="K28" s="8">
        <v>0</v>
      </c>
      <c r="L28" s="8">
        <v>0</v>
      </c>
      <c r="M28" s="9">
        <v>0</v>
      </c>
    </row>
    <row r="29" spans="2:20" x14ac:dyDescent="0.35">
      <c r="B29" s="20" t="s">
        <v>86</v>
      </c>
      <c r="C29" s="23">
        <f>C4/C2</f>
        <v>0.28456513040242587</v>
      </c>
      <c r="D29" s="23">
        <f>D4/D2</f>
        <v>0.28588448075271933</v>
      </c>
      <c r="E29" s="23">
        <f>E4/E2</f>
        <v>0.28893333560855333</v>
      </c>
      <c r="F29" s="23">
        <f>F4/F2</f>
        <v>0.28984041101570696</v>
      </c>
      <c r="I29" s="4" t="s">
        <v>50</v>
      </c>
      <c r="J29" s="10">
        <v>1199100</v>
      </c>
      <c r="K29" s="10">
        <v>1217183</v>
      </c>
      <c r="L29" s="10">
        <v>1256018</v>
      </c>
      <c r="M29" s="11">
        <v>646319</v>
      </c>
    </row>
    <row r="30" spans="2:20" x14ac:dyDescent="0.35">
      <c r="B30" s="20" t="s">
        <v>87</v>
      </c>
      <c r="C30" s="23">
        <f>C10/C2</f>
        <v>0.10586119411289077</v>
      </c>
      <c r="D30" s="23">
        <f>D10/D2</f>
        <v>0.10730706084381535</v>
      </c>
      <c r="E30" s="23">
        <f>E10/E2</f>
        <v>0.1084124474162089</v>
      </c>
      <c r="F30" s="23">
        <f>F10/F2</f>
        <v>0.11506688335107697</v>
      </c>
      <c r="I30" s="5" t="s">
        <v>51</v>
      </c>
      <c r="J30" s="8">
        <v>5422283</v>
      </c>
      <c r="K30" s="8">
        <v>4461744</v>
      </c>
      <c r="L30" s="8">
        <v>4334150</v>
      </c>
      <c r="M30" s="9">
        <v>4558506</v>
      </c>
    </row>
    <row r="31" spans="2:20" x14ac:dyDescent="0.35">
      <c r="B31" s="20" t="s">
        <v>88</v>
      </c>
      <c r="C31" s="23">
        <f>C19/C2</f>
        <v>7.8437922287609665E-2</v>
      </c>
      <c r="D31" s="23">
        <f>D19/D2</f>
        <v>7.8510845501136767E-2</v>
      </c>
      <c r="E31" s="23">
        <f>E19/E2</f>
        <v>7.2716365055030208E-2</v>
      </c>
      <c r="F31" s="23">
        <f>F19/F2</f>
        <v>6.9257826964913907E-2</v>
      </c>
      <c r="I31" s="4" t="s">
        <v>52</v>
      </c>
      <c r="J31" s="10">
        <v>0</v>
      </c>
      <c r="K31" s="10">
        <v>0</v>
      </c>
      <c r="L31" s="10">
        <v>0</v>
      </c>
      <c r="M31" s="11">
        <v>0</v>
      </c>
    </row>
    <row r="32" spans="2:20" x14ac:dyDescent="0.35">
      <c r="I32" s="5" t="s">
        <v>53</v>
      </c>
      <c r="J32" s="8">
        <v>0</v>
      </c>
      <c r="K32" s="8">
        <v>0</v>
      </c>
      <c r="L32" s="8">
        <v>0</v>
      </c>
      <c r="M32" s="9">
        <v>0</v>
      </c>
    </row>
    <row r="33" spans="9:13" x14ac:dyDescent="0.35">
      <c r="I33" s="4" t="s">
        <v>54</v>
      </c>
      <c r="J33" s="10">
        <v>-673171</v>
      </c>
      <c r="K33" s="10">
        <v>-630321</v>
      </c>
      <c r="L33" s="10">
        <v>-441859</v>
      </c>
      <c r="M33" s="11">
        <v>-694226</v>
      </c>
    </row>
    <row r="34" spans="9:13" x14ac:dyDescent="0.35">
      <c r="I34" s="5" t="s">
        <v>55</v>
      </c>
      <c r="J34" s="8">
        <v>5948212</v>
      </c>
      <c r="K34" s="8">
        <v>5048606</v>
      </c>
      <c r="L34" s="8">
        <v>5148309</v>
      </c>
      <c r="M34" s="9">
        <v>4510599</v>
      </c>
    </row>
    <row r="35" spans="9:13" x14ac:dyDescent="0.35">
      <c r="I35" s="7" t="s">
        <v>56</v>
      </c>
      <c r="J35" s="14">
        <v>24145003</v>
      </c>
      <c r="K35" s="14">
        <v>14326029</v>
      </c>
      <c r="L35" s="14">
        <v>14058015</v>
      </c>
      <c r="M35" s="15">
        <v>12883808</v>
      </c>
    </row>
    <row r="36" spans="9:13" x14ac:dyDescent="0.35">
      <c r="J36" s="16"/>
      <c r="K36" s="16"/>
      <c r="L36" s="16"/>
      <c r="M36" s="16"/>
    </row>
    <row r="37" spans="9:13" x14ac:dyDescent="0.35">
      <c r="J37" s="16"/>
      <c r="K37" s="16"/>
      <c r="L37" s="16"/>
      <c r="M37" s="16"/>
    </row>
    <row r="38" spans="9:13" x14ac:dyDescent="0.35">
      <c r="J38" s="16"/>
      <c r="K38" s="16"/>
      <c r="L38" s="16"/>
      <c r="M38" s="16"/>
    </row>
  </sheetData>
  <phoneticPr fontId="3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AD40D-B551-4098-8EE3-1FA88C4AEB24}">
  <sheetPr codeName="Sheet1"/>
  <dimension ref="A1:T38"/>
  <sheetViews>
    <sheetView zoomScale="66" workbookViewId="0">
      <selection activeCell="C29" sqref="C29:F31"/>
    </sheetView>
  </sheetViews>
  <sheetFormatPr defaultRowHeight="14.5" x14ac:dyDescent="0.35"/>
  <cols>
    <col min="2" max="2" width="43.54296875" bestFit="1" customWidth="1"/>
    <col min="3" max="6" width="13.7265625" bestFit="1" customWidth="1"/>
    <col min="9" max="9" width="47.54296875" bestFit="1" customWidth="1"/>
    <col min="10" max="10" width="13.7265625" bestFit="1" customWidth="1"/>
    <col min="11" max="12" width="12.7265625" bestFit="1" customWidth="1"/>
    <col min="13" max="13" width="12.81640625" bestFit="1" customWidth="1"/>
    <col min="16" max="16" width="28.6328125" bestFit="1" customWidth="1"/>
    <col min="17" max="18" width="13.453125" bestFit="1" customWidth="1"/>
    <col min="19" max="20" width="12.7265625" bestFit="1" customWidth="1"/>
  </cols>
  <sheetData>
    <row r="1" spans="1:20" x14ac:dyDescent="0.35">
      <c r="A1" t="s">
        <v>89</v>
      </c>
      <c r="B1" s="1" t="s">
        <v>0</v>
      </c>
      <c r="C1" s="2" t="s">
        <v>90</v>
      </c>
      <c r="D1" s="2" t="s">
        <v>91</v>
      </c>
      <c r="E1" s="2" t="s">
        <v>92</v>
      </c>
      <c r="F1" s="3" t="s">
        <v>93</v>
      </c>
      <c r="I1" s="1" t="s">
        <v>0</v>
      </c>
      <c r="J1" s="2" t="s">
        <v>90</v>
      </c>
      <c r="K1" s="2" t="s">
        <v>91</v>
      </c>
      <c r="L1" s="2" t="s">
        <v>92</v>
      </c>
      <c r="M1" s="3" t="s">
        <v>93</v>
      </c>
      <c r="P1" s="1" t="s">
        <v>0</v>
      </c>
      <c r="Q1" s="2" t="s">
        <v>90</v>
      </c>
      <c r="R1" s="2" t="s">
        <v>91</v>
      </c>
      <c r="S1" s="2" t="s">
        <v>92</v>
      </c>
      <c r="T1" s="3" t="s">
        <v>93</v>
      </c>
    </row>
    <row r="2" spans="1:20" x14ac:dyDescent="0.35">
      <c r="B2" s="5" t="s">
        <v>2</v>
      </c>
      <c r="C2" s="8">
        <v>16383000</v>
      </c>
      <c r="D2" s="8">
        <v>16580000</v>
      </c>
      <c r="E2" s="8">
        <v>15855000</v>
      </c>
      <c r="F2" s="9">
        <v>15516000</v>
      </c>
      <c r="I2" s="5" t="s">
        <v>24</v>
      </c>
      <c r="J2" s="8">
        <v>0</v>
      </c>
      <c r="K2" s="8">
        <v>0</v>
      </c>
      <c r="L2" s="8">
        <v>0</v>
      </c>
      <c r="M2" s="9">
        <v>0</v>
      </c>
      <c r="P2" s="5" t="s">
        <v>19</v>
      </c>
      <c r="Q2" s="8">
        <v>351000</v>
      </c>
      <c r="R2" s="8">
        <v>1003000</v>
      </c>
      <c r="S2" s="8">
        <v>848000</v>
      </c>
      <c r="T2" s="9">
        <v>676000</v>
      </c>
    </row>
    <row r="3" spans="1:20" x14ac:dyDescent="0.35">
      <c r="B3" s="4" t="s">
        <v>3</v>
      </c>
      <c r="C3" s="10">
        <v>10250000</v>
      </c>
      <c r="D3" s="10">
        <v>10258000</v>
      </c>
      <c r="E3" s="10">
        <v>9789000</v>
      </c>
      <c r="F3" s="11">
        <v>9876000</v>
      </c>
      <c r="I3" s="4" t="s">
        <v>25</v>
      </c>
      <c r="J3" s="10">
        <v>1364000</v>
      </c>
      <c r="K3" s="10">
        <v>1081000</v>
      </c>
      <c r="L3" s="10">
        <v>1783000</v>
      </c>
      <c r="M3" s="11">
        <v>1783000</v>
      </c>
      <c r="P3" s="4" t="s">
        <v>57</v>
      </c>
      <c r="Q3" s="10">
        <v>0</v>
      </c>
      <c r="R3" s="10">
        <v>0</v>
      </c>
      <c r="S3" s="10">
        <v>0</v>
      </c>
      <c r="T3" s="11">
        <v>0</v>
      </c>
    </row>
    <row r="4" spans="1:20" x14ac:dyDescent="0.35">
      <c r="B4" s="5" t="s">
        <v>4</v>
      </c>
      <c r="C4" s="8">
        <v>6133000</v>
      </c>
      <c r="D4" s="8">
        <v>6322000</v>
      </c>
      <c r="E4" s="8">
        <v>6066000</v>
      </c>
      <c r="F4" s="9">
        <v>5640000</v>
      </c>
      <c r="I4" s="5" t="s">
        <v>26</v>
      </c>
      <c r="J4" s="8">
        <v>290000</v>
      </c>
      <c r="K4" s="8">
        <v>288000</v>
      </c>
      <c r="L4" s="8">
        <v>0</v>
      </c>
      <c r="M4" s="9">
        <v>0</v>
      </c>
      <c r="P4" s="5" t="s">
        <v>58</v>
      </c>
      <c r="Q4" s="8">
        <v>557000</v>
      </c>
      <c r="R4" s="8">
        <v>517000</v>
      </c>
      <c r="S4" s="8">
        <v>499000</v>
      </c>
      <c r="T4" s="9">
        <v>531000</v>
      </c>
    </row>
    <row r="5" spans="1:20" x14ac:dyDescent="0.35">
      <c r="B5" s="4" t="s">
        <v>5</v>
      </c>
      <c r="C5" s="10">
        <v>0</v>
      </c>
      <c r="D5" s="10">
        <v>0</v>
      </c>
      <c r="E5" s="10">
        <v>0</v>
      </c>
      <c r="F5" s="11">
        <v>0</v>
      </c>
      <c r="I5" s="4" t="s">
        <v>27</v>
      </c>
      <c r="J5" s="10">
        <v>0</v>
      </c>
      <c r="K5" s="10">
        <v>0</v>
      </c>
      <c r="L5" s="10">
        <v>0</v>
      </c>
      <c r="M5" s="11">
        <v>0</v>
      </c>
      <c r="P5" s="4" t="s">
        <v>59</v>
      </c>
      <c r="Q5" s="10">
        <v>193000</v>
      </c>
      <c r="R5" s="10">
        <v>164000</v>
      </c>
      <c r="S5" s="10">
        <v>195000</v>
      </c>
      <c r="T5" s="11">
        <v>191000</v>
      </c>
    </row>
    <row r="6" spans="1:20" x14ac:dyDescent="0.35">
      <c r="B6" s="5" t="s">
        <v>6</v>
      </c>
      <c r="C6" s="8">
        <v>0</v>
      </c>
      <c r="D6" s="8">
        <v>0</v>
      </c>
      <c r="E6" s="8">
        <v>0</v>
      </c>
      <c r="F6" s="9">
        <v>0</v>
      </c>
      <c r="I6" s="5" t="s">
        <v>28</v>
      </c>
      <c r="J6" s="8">
        <v>2156000</v>
      </c>
      <c r="K6" s="8">
        <v>2131000</v>
      </c>
      <c r="L6" s="8">
        <v>1997000</v>
      </c>
      <c r="M6" s="9">
        <v>1830000</v>
      </c>
      <c r="P6" s="5" t="s">
        <v>60</v>
      </c>
      <c r="Q6" s="8">
        <v>0</v>
      </c>
      <c r="R6" s="8">
        <v>0</v>
      </c>
      <c r="S6" s="8">
        <v>0</v>
      </c>
      <c r="T6" s="9">
        <v>0</v>
      </c>
    </row>
    <row r="7" spans="1:20" x14ac:dyDescent="0.35">
      <c r="B7" s="4" t="s">
        <v>7</v>
      </c>
      <c r="C7" s="10">
        <v>0</v>
      </c>
      <c r="D7" s="10">
        <v>0</v>
      </c>
      <c r="E7" s="10">
        <v>0</v>
      </c>
      <c r="F7" s="11">
        <v>0</v>
      </c>
      <c r="I7" s="4" t="s">
        <v>29</v>
      </c>
      <c r="J7" s="10">
        <v>706000</v>
      </c>
      <c r="K7" s="10">
        <v>751000</v>
      </c>
      <c r="L7" s="10">
        <v>788000</v>
      </c>
      <c r="M7" s="11">
        <v>702000</v>
      </c>
      <c r="P7" s="4" t="s">
        <v>61</v>
      </c>
      <c r="Q7" s="10">
        <v>262000</v>
      </c>
      <c r="R7" s="10">
        <v>-131000</v>
      </c>
      <c r="S7" s="10">
        <v>-53000</v>
      </c>
      <c r="T7" s="11">
        <v>221000</v>
      </c>
    </row>
    <row r="8" spans="1:20" x14ac:dyDescent="0.35">
      <c r="B8" s="5" t="s">
        <v>8</v>
      </c>
      <c r="C8" s="8">
        <v>0</v>
      </c>
      <c r="D8" s="8">
        <v>0</v>
      </c>
      <c r="E8" s="8">
        <v>0</v>
      </c>
      <c r="F8" s="9">
        <v>0</v>
      </c>
      <c r="I8" s="5" t="s">
        <v>30</v>
      </c>
      <c r="J8" s="8">
        <v>4516000</v>
      </c>
      <c r="K8" s="8">
        <v>4251000</v>
      </c>
      <c r="L8" s="8">
        <v>4568000</v>
      </c>
      <c r="M8" s="9">
        <v>4315000</v>
      </c>
      <c r="P8" s="5" t="s">
        <v>62</v>
      </c>
      <c r="Q8" s="8">
        <v>0</v>
      </c>
      <c r="R8" s="8">
        <v>0</v>
      </c>
      <c r="S8" s="8">
        <v>0</v>
      </c>
      <c r="T8" s="9">
        <v>0</v>
      </c>
    </row>
    <row r="9" spans="1:20" x14ac:dyDescent="0.35">
      <c r="B9" s="4" t="s">
        <v>9</v>
      </c>
      <c r="C9" s="10">
        <v>0</v>
      </c>
      <c r="D9" s="10">
        <v>0</v>
      </c>
      <c r="E9" s="10">
        <v>0</v>
      </c>
      <c r="F9" s="11">
        <v>0</v>
      </c>
      <c r="I9" s="4" t="s">
        <v>31</v>
      </c>
      <c r="J9" s="10">
        <v>0</v>
      </c>
      <c r="K9" s="10">
        <v>0</v>
      </c>
      <c r="L9" s="10">
        <v>0</v>
      </c>
      <c r="M9" s="11">
        <v>0</v>
      </c>
      <c r="P9" s="4" t="s">
        <v>63</v>
      </c>
      <c r="Q9" s="10">
        <v>4000</v>
      </c>
      <c r="R9" s="10">
        <v>-154000</v>
      </c>
      <c r="S9" s="10">
        <v>-142000</v>
      </c>
      <c r="T9" s="11">
        <v>46000</v>
      </c>
    </row>
    <row r="10" spans="1:20" x14ac:dyDescent="0.35">
      <c r="B10" s="5" t="s">
        <v>10</v>
      </c>
      <c r="C10" s="8">
        <v>574000</v>
      </c>
      <c r="D10" s="8">
        <v>1362000</v>
      </c>
      <c r="E10" s="8">
        <v>1479000</v>
      </c>
      <c r="F10" s="9">
        <v>1191000</v>
      </c>
      <c r="I10" s="5" t="s">
        <v>32</v>
      </c>
      <c r="J10" s="8">
        <v>0</v>
      </c>
      <c r="K10" s="8">
        <v>0</v>
      </c>
      <c r="L10" s="8">
        <v>0</v>
      </c>
      <c r="M10" s="9">
        <v>0</v>
      </c>
      <c r="P10" s="5" t="s">
        <v>64</v>
      </c>
      <c r="Q10" s="8">
        <v>44000</v>
      </c>
      <c r="R10" s="8">
        <v>-18000</v>
      </c>
      <c r="S10" s="8">
        <v>33000</v>
      </c>
      <c r="T10" s="9">
        <v>54000</v>
      </c>
    </row>
    <row r="11" spans="1:20" x14ac:dyDescent="0.35">
      <c r="B11" s="4" t="s">
        <v>11</v>
      </c>
      <c r="C11" s="10">
        <v>30000</v>
      </c>
      <c r="D11" s="10">
        <v>33000</v>
      </c>
      <c r="E11" s="10">
        <v>19000</v>
      </c>
      <c r="F11" s="11">
        <v>8000</v>
      </c>
      <c r="I11" s="4" t="s">
        <v>33</v>
      </c>
      <c r="J11" s="10">
        <v>8524000</v>
      </c>
      <c r="K11" s="10">
        <v>2912000</v>
      </c>
      <c r="L11" s="10">
        <v>2805000</v>
      </c>
      <c r="M11" s="11">
        <v>2616000</v>
      </c>
      <c r="P11" s="4" t="s">
        <v>65</v>
      </c>
      <c r="Q11" s="10">
        <v>1411000</v>
      </c>
      <c r="R11" s="10">
        <v>1381000</v>
      </c>
      <c r="S11" s="10">
        <v>1380000</v>
      </c>
      <c r="T11" s="11">
        <v>1719000</v>
      </c>
    </row>
    <row r="12" spans="1:20" x14ac:dyDescent="0.35">
      <c r="B12" s="5" t="s">
        <v>12</v>
      </c>
      <c r="C12" s="8">
        <v>604000</v>
      </c>
      <c r="D12" s="8">
        <v>1395000</v>
      </c>
      <c r="E12" s="8">
        <v>1498000</v>
      </c>
      <c r="F12" s="9">
        <v>1199000</v>
      </c>
      <c r="I12" s="5" t="s">
        <v>34</v>
      </c>
      <c r="J12" s="8">
        <v>0</v>
      </c>
      <c r="K12" s="8">
        <v>0</v>
      </c>
      <c r="L12" s="8">
        <v>0</v>
      </c>
      <c r="M12" s="9">
        <v>0</v>
      </c>
      <c r="P12" s="5" t="s">
        <v>66</v>
      </c>
      <c r="Q12" s="8">
        <v>0</v>
      </c>
      <c r="R12" s="8">
        <v>0</v>
      </c>
      <c r="S12" s="8">
        <v>0</v>
      </c>
      <c r="T12" s="9">
        <v>0</v>
      </c>
    </row>
    <row r="13" spans="1:20" x14ac:dyDescent="0.35">
      <c r="B13" s="4" t="s">
        <v>13</v>
      </c>
      <c r="C13" s="10">
        <v>76000</v>
      </c>
      <c r="D13" s="10">
        <v>73000</v>
      </c>
      <c r="E13" s="10">
        <v>74000</v>
      </c>
      <c r="F13" s="11">
        <v>75000</v>
      </c>
      <c r="I13" s="4" t="s">
        <v>35</v>
      </c>
      <c r="J13" s="10">
        <v>0</v>
      </c>
      <c r="K13" s="10">
        <v>0</v>
      </c>
      <c r="L13" s="10">
        <v>0</v>
      </c>
      <c r="M13" s="11">
        <v>0</v>
      </c>
      <c r="P13" s="4" t="s">
        <v>67</v>
      </c>
      <c r="Q13" s="10">
        <v>-1045000</v>
      </c>
      <c r="R13" s="10">
        <v>-705000</v>
      </c>
      <c r="S13" s="10">
        <v>-731000</v>
      </c>
      <c r="T13" s="11">
        <v>-524000</v>
      </c>
    </row>
    <row r="14" spans="1:20" x14ac:dyDescent="0.35">
      <c r="B14" s="5" t="s">
        <v>14</v>
      </c>
      <c r="C14" s="8">
        <v>528000</v>
      </c>
      <c r="D14" s="8">
        <v>1322000</v>
      </c>
      <c r="E14" s="8">
        <v>1424000</v>
      </c>
      <c r="F14" s="9">
        <v>1124000</v>
      </c>
      <c r="I14" s="5" t="s">
        <v>36</v>
      </c>
      <c r="J14" s="8">
        <v>639000</v>
      </c>
      <c r="K14" s="8">
        <v>886000</v>
      </c>
      <c r="L14" s="8">
        <v>616000</v>
      </c>
      <c r="M14" s="9">
        <v>679000</v>
      </c>
      <c r="P14" s="5" t="s">
        <v>68</v>
      </c>
      <c r="Q14" s="8">
        <v>0</v>
      </c>
      <c r="R14" s="8">
        <v>-287000</v>
      </c>
      <c r="S14" s="8">
        <v>0</v>
      </c>
      <c r="T14" s="9">
        <v>0</v>
      </c>
    </row>
    <row r="15" spans="1:20" x14ac:dyDescent="0.35">
      <c r="B15" s="4" t="s">
        <v>15</v>
      </c>
      <c r="C15" s="10">
        <v>177000</v>
      </c>
      <c r="D15" s="10">
        <v>319000</v>
      </c>
      <c r="E15" s="10">
        <v>576000</v>
      </c>
      <c r="F15" s="11">
        <v>448000</v>
      </c>
      <c r="I15" s="4" t="s">
        <v>37</v>
      </c>
      <c r="J15" s="10">
        <v>0</v>
      </c>
      <c r="K15" s="10">
        <v>0</v>
      </c>
      <c r="L15" s="10">
        <v>0</v>
      </c>
      <c r="M15" s="11">
        <v>0</v>
      </c>
      <c r="P15" s="4" t="s">
        <v>69</v>
      </c>
      <c r="Q15" s="10">
        <v>151000</v>
      </c>
      <c r="R15" s="10">
        <v>-9000</v>
      </c>
      <c r="S15" s="10">
        <v>65000</v>
      </c>
      <c r="T15" s="11">
        <v>-5000</v>
      </c>
    </row>
    <row r="16" spans="1:20" x14ac:dyDescent="0.35">
      <c r="B16" s="5" t="s">
        <v>16</v>
      </c>
      <c r="C16" s="8">
        <v>0</v>
      </c>
      <c r="D16" s="8">
        <v>0</v>
      </c>
      <c r="E16" s="8">
        <v>0</v>
      </c>
      <c r="F16" s="9">
        <v>0</v>
      </c>
      <c r="I16" s="5" t="s">
        <v>38</v>
      </c>
      <c r="J16" s="8">
        <v>13679000</v>
      </c>
      <c r="K16" s="8">
        <v>8049000</v>
      </c>
      <c r="L16" s="8">
        <v>7989000</v>
      </c>
      <c r="M16" s="9">
        <v>7610000</v>
      </c>
      <c r="P16" s="5" t="s">
        <v>70</v>
      </c>
      <c r="Q16" s="8">
        <v>-894000</v>
      </c>
      <c r="R16" s="8">
        <v>-1001000</v>
      </c>
      <c r="S16" s="8">
        <v>-666000</v>
      </c>
      <c r="T16" s="9">
        <v>-529000</v>
      </c>
    </row>
    <row r="17" spans="2:20" x14ac:dyDescent="0.35">
      <c r="B17" s="4" t="s">
        <v>17</v>
      </c>
      <c r="C17" s="10">
        <v>0</v>
      </c>
      <c r="D17" s="10">
        <v>0</v>
      </c>
      <c r="E17" s="10">
        <v>0</v>
      </c>
      <c r="F17" s="11">
        <v>0</v>
      </c>
      <c r="I17" s="4" t="s">
        <v>39</v>
      </c>
      <c r="J17" s="10">
        <v>0</v>
      </c>
      <c r="K17" s="10">
        <v>0</v>
      </c>
      <c r="L17" s="10">
        <v>0</v>
      </c>
      <c r="M17" s="11">
        <v>0</v>
      </c>
      <c r="P17" s="4" t="s">
        <v>71</v>
      </c>
      <c r="Q17" s="10">
        <v>0</v>
      </c>
      <c r="R17" s="10">
        <v>0</v>
      </c>
      <c r="S17" s="10">
        <v>0</v>
      </c>
      <c r="T17" s="11">
        <v>0</v>
      </c>
    </row>
    <row r="18" spans="2:20" x14ac:dyDescent="0.35">
      <c r="B18" s="5" t="s">
        <v>18</v>
      </c>
      <c r="C18" s="8">
        <v>351000</v>
      </c>
      <c r="D18" s="8">
        <v>1003000</v>
      </c>
      <c r="E18" s="8">
        <v>848000</v>
      </c>
      <c r="F18" s="9">
        <v>676000</v>
      </c>
      <c r="I18" s="5" t="s">
        <v>40</v>
      </c>
      <c r="J18" s="8">
        <v>2289000</v>
      </c>
      <c r="K18" s="8">
        <v>2174000</v>
      </c>
      <c r="L18" s="8">
        <v>2461000</v>
      </c>
      <c r="M18" s="9">
        <v>2388000</v>
      </c>
      <c r="P18" s="5" t="s">
        <v>72</v>
      </c>
      <c r="Q18" s="8">
        <v>-175000</v>
      </c>
      <c r="R18" s="8">
        <v>-352000</v>
      </c>
      <c r="S18" s="8">
        <v>-285000</v>
      </c>
      <c r="T18" s="9">
        <v>29000</v>
      </c>
    </row>
    <row r="19" spans="2:20" x14ac:dyDescent="0.35">
      <c r="B19" s="4" t="s">
        <v>19</v>
      </c>
      <c r="C19" s="10">
        <v>351000</v>
      </c>
      <c r="D19" s="10">
        <v>1003000</v>
      </c>
      <c r="E19" s="10">
        <v>848000</v>
      </c>
      <c r="F19" s="11">
        <v>676000</v>
      </c>
      <c r="I19" s="4" t="s">
        <v>41</v>
      </c>
      <c r="J19" s="10">
        <v>0</v>
      </c>
      <c r="K19" s="10">
        <v>0</v>
      </c>
      <c r="L19" s="10">
        <v>0</v>
      </c>
      <c r="M19" s="11">
        <v>65000</v>
      </c>
      <c r="P19" s="4" t="s">
        <v>73</v>
      </c>
      <c r="Q19" s="10">
        <v>0</v>
      </c>
      <c r="R19" s="10">
        <v>0</v>
      </c>
      <c r="S19" s="10">
        <v>-67000</v>
      </c>
      <c r="T19" s="11">
        <v>-421000</v>
      </c>
    </row>
    <row r="20" spans="2:20" x14ac:dyDescent="0.35">
      <c r="B20" s="6" t="s">
        <v>20</v>
      </c>
      <c r="C20" s="12">
        <v>351000</v>
      </c>
      <c r="D20" s="12">
        <v>1003000</v>
      </c>
      <c r="E20" s="12">
        <v>848000</v>
      </c>
      <c r="F20" s="13">
        <v>676000</v>
      </c>
      <c r="I20" s="5" t="s">
        <v>42</v>
      </c>
      <c r="J20" s="8">
        <v>920000</v>
      </c>
      <c r="K20" s="8">
        <v>0</v>
      </c>
      <c r="L20" s="8">
        <v>0</v>
      </c>
      <c r="M20" s="9">
        <v>0</v>
      </c>
      <c r="P20" s="5" t="s">
        <v>74</v>
      </c>
      <c r="Q20" s="8">
        <v>-21000</v>
      </c>
      <c r="R20" s="8">
        <v>-24000</v>
      </c>
      <c r="S20" s="8">
        <v>-18000</v>
      </c>
      <c r="T20" s="9">
        <v>-19000</v>
      </c>
    </row>
    <row r="21" spans="2:20" x14ac:dyDescent="0.35">
      <c r="I21" s="4" t="s">
        <v>43</v>
      </c>
      <c r="J21" s="10">
        <v>3209000</v>
      </c>
      <c r="K21" s="10">
        <v>2174000</v>
      </c>
      <c r="L21" s="10">
        <v>2461000</v>
      </c>
      <c r="M21" s="11">
        <v>2453000</v>
      </c>
      <c r="P21" s="4" t="s">
        <v>75</v>
      </c>
      <c r="Q21" s="10">
        <v>-560000</v>
      </c>
      <c r="R21" s="10">
        <v>-749000</v>
      </c>
      <c r="S21" s="10">
        <v>-731000</v>
      </c>
      <c r="T21" s="11">
        <v>-777000</v>
      </c>
    </row>
    <row r="22" spans="2:20" x14ac:dyDescent="0.35">
      <c r="I22" s="5" t="s">
        <v>44</v>
      </c>
      <c r="J22" s="8">
        <v>1249000</v>
      </c>
      <c r="K22" s="8">
        <v>1249000</v>
      </c>
      <c r="L22" s="8">
        <v>1249000</v>
      </c>
      <c r="M22" s="9">
        <v>1248000</v>
      </c>
      <c r="P22" s="5" t="s">
        <v>76</v>
      </c>
      <c r="Q22" s="8">
        <v>4000</v>
      </c>
      <c r="R22" s="8">
        <v>-10000</v>
      </c>
      <c r="S22" s="8">
        <v>19000</v>
      </c>
      <c r="T22" s="9">
        <v>0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4" t="s">
        <v>45</v>
      </c>
      <c r="J23" s="10">
        <v>5905000</v>
      </c>
      <c r="K23" s="10">
        <v>1073000</v>
      </c>
      <c r="L23" s="10">
        <v>1135000</v>
      </c>
      <c r="M23" s="11">
        <v>1005000</v>
      </c>
      <c r="P23" s="7" t="s">
        <v>77</v>
      </c>
      <c r="Q23" s="14">
        <v>-39000</v>
      </c>
      <c r="R23" s="14">
        <v>-379000</v>
      </c>
      <c r="S23" s="14">
        <v>2000</v>
      </c>
      <c r="T23" s="15">
        <v>413000</v>
      </c>
    </row>
    <row r="24" spans="2:20" x14ac:dyDescent="0.35">
      <c r="B24" s="20" t="s">
        <v>82</v>
      </c>
      <c r="C24" s="18">
        <f>J8/J21</f>
        <v>1.4072919912745403</v>
      </c>
      <c r="D24" s="18">
        <f>K8/K21</f>
        <v>1.9553817847286108</v>
      </c>
      <c r="E24" s="18">
        <f>L8/L21</f>
        <v>1.8561560341324665</v>
      </c>
      <c r="F24" s="18">
        <f>M8/M21</f>
        <v>1.7590705258866695</v>
      </c>
      <c r="I24" s="5" t="s">
        <v>46</v>
      </c>
      <c r="J24" s="8">
        <v>0</v>
      </c>
      <c r="K24" s="8">
        <v>0</v>
      </c>
      <c r="L24" s="8">
        <v>0</v>
      </c>
      <c r="M24" s="9">
        <v>0</v>
      </c>
      <c r="Q24" s="16"/>
      <c r="R24" s="16"/>
      <c r="S24" s="16"/>
      <c r="T24" s="16"/>
    </row>
    <row r="25" spans="2:20" x14ac:dyDescent="0.35">
      <c r="B25" s="20" t="s">
        <v>83</v>
      </c>
      <c r="C25" s="18">
        <f>(J8-J6)/J21</f>
        <v>0.73543159862885632</v>
      </c>
      <c r="D25" s="18">
        <f>(K8-K6)/K21</f>
        <v>0.97516099356025754</v>
      </c>
      <c r="E25" s="18">
        <f>(L8-L6)/L21</f>
        <v>1.0446972775294596</v>
      </c>
      <c r="F25" s="18">
        <f>(M8-M6)/M21</f>
        <v>1.0130452507134122</v>
      </c>
      <c r="I25" s="4" t="s">
        <v>47</v>
      </c>
      <c r="J25" s="10">
        <v>0</v>
      </c>
      <c r="K25" s="10">
        <v>0</v>
      </c>
      <c r="L25" s="10">
        <v>0</v>
      </c>
      <c r="M25" s="11">
        <v>0</v>
      </c>
      <c r="Q25" s="16"/>
      <c r="R25" s="16"/>
      <c r="S25" s="16"/>
      <c r="T25" s="16"/>
    </row>
    <row r="26" spans="2:20" x14ac:dyDescent="0.35">
      <c r="B26" s="20" t="s">
        <v>84</v>
      </c>
      <c r="C26" s="18">
        <f>J3/J21</f>
        <v>0.42505453412277966</v>
      </c>
      <c r="D26" s="18">
        <f>K3/K21</f>
        <v>0.49724011039558419</v>
      </c>
      <c r="E26" s="18">
        <f>L3/L21</f>
        <v>0.72450223486387644</v>
      </c>
      <c r="F26" s="18">
        <f>M3/M21</f>
        <v>0.72686506318793309</v>
      </c>
      <c r="I26" s="5" t="s">
        <v>16</v>
      </c>
      <c r="J26" s="8">
        <v>0</v>
      </c>
      <c r="K26" s="8">
        <v>0</v>
      </c>
      <c r="L26" s="8">
        <v>0</v>
      </c>
      <c r="M26" s="9">
        <v>0</v>
      </c>
    </row>
    <row r="27" spans="2:20" x14ac:dyDescent="0.35">
      <c r="B27" s="17"/>
      <c r="I27" s="4" t="s">
        <v>48</v>
      </c>
      <c r="J27" s="10">
        <v>10363000</v>
      </c>
      <c r="K27" s="10">
        <v>4496000</v>
      </c>
      <c r="L27" s="10">
        <v>4845000</v>
      </c>
      <c r="M27" s="11">
        <v>4706000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5" t="s">
        <v>49</v>
      </c>
      <c r="J28" s="8">
        <v>0</v>
      </c>
      <c r="K28" s="8">
        <v>0</v>
      </c>
      <c r="L28" s="8">
        <v>0</v>
      </c>
      <c r="M28" s="9">
        <v>0</v>
      </c>
    </row>
    <row r="29" spans="2:20" x14ac:dyDescent="0.35">
      <c r="B29" s="20" t="s">
        <v>86</v>
      </c>
      <c r="C29" s="23">
        <f>C4/C2</f>
        <v>0.37435146188121832</v>
      </c>
      <c r="D29" s="23">
        <f>D4/D2</f>
        <v>0.38130277442702049</v>
      </c>
      <c r="E29" s="23">
        <f>E4/E2</f>
        <v>0.38259224219489119</v>
      </c>
      <c r="F29" s="23">
        <f>F4/F2</f>
        <v>0.36349574632637277</v>
      </c>
      <c r="I29" s="4" t="s">
        <v>50</v>
      </c>
      <c r="J29" s="10">
        <v>19000</v>
      </c>
      <c r="K29" s="10">
        <v>19000</v>
      </c>
      <c r="L29" s="10">
        <v>19000</v>
      </c>
      <c r="M29" s="11">
        <v>20000</v>
      </c>
    </row>
    <row r="30" spans="2:20" x14ac:dyDescent="0.35">
      <c r="B30" s="20" t="s">
        <v>87</v>
      </c>
      <c r="C30" s="23">
        <f>C10/C2</f>
        <v>3.5036318134651773E-2</v>
      </c>
      <c r="D30" s="23">
        <f>D10/D2</f>
        <v>8.2147165259348606E-2</v>
      </c>
      <c r="E30" s="23">
        <f>E10/E2</f>
        <v>9.3282876064333012E-2</v>
      </c>
      <c r="F30" s="23">
        <f>F10/F2</f>
        <v>7.6759474091260632E-2</v>
      </c>
      <c r="I30" s="5" t="s">
        <v>51</v>
      </c>
      <c r="J30" s="8">
        <v>3257000</v>
      </c>
      <c r="K30" s="8">
        <v>3481000</v>
      </c>
      <c r="L30" s="8">
        <v>3081000</v>
      </c>
      <c r="M30" s="9">
        <v>2749000</v>
      </c>
    </row>
    <row r="31" spans="2:20" x14ac:dyDescent="0.35">
      <c r="B31" s="20" t="s">
        <v>88</v>
      </c>
      <c r="C31" s="23">
        <f>C19/C2</f>
        <v>2.1424647500457791E-2</v>
      </c>
      <c r="D31" s="23">
        <f>D19/D2</f>
        <v>6.0494571773220748E-2</v>
      </c>
      <c r="E31" s="23">
        <f>E19/E2</f>
        <v>5.3484705140334279E-2</v>
      </c>
      <c r="F31" s="23">
        <f>F19/F2</f>
        <v>4.3567929878834753E-2</v>
      </c>
      <c r="I31" s="4" t="s">
        <v>52</v>
      </c>
      <c r="J31" s="10">
        <v>0</v>
      </c>
      <c r="K31" s="10">
        <v>0</v>
      </c>
      <c r="L31" s="10">
        <v>0</v>
      </c>
      <c r="M31" s="11">
        <v>0</v>
      </c>
    </row>
    <row r="32" spans="2:20" x14ac:dyDescent="0.35">
      <c r="I32" s="5" t="s">
        <v>53</v>
      </c>
      <c r="J32" s="8">
        <v>0</v>
      </c>
      <c r="K32" s="8">
        <v>0</v>
      </c>
      <c r="L32" s="8">
        <v>8000</v>
      </c>
      <c r="M32" s="9">
        <v>81000</v>
      </c>
    </row>
    <row r="33" spans="9:13" x14ac:dyDescent="0.35">
      <c r="I33" s="4" t="s">
        <v>54</v>
      </c>
      <c r="J33" s="10">
        <v>40000</v>
      </c>
      <c r="K33" s="10">
        <v>53000</v>
      </c>
      <c r="L33" s="10">
        <v>36000</v>
      </c>
      <c r="M33" s="11">
        <v>54000</v>
      </c>
    </row>
    <row r="34" spans="9:13" x14ac:dyDescent="0.35">
      <c r="I34" s="5" t="s">
        <v>55</v>
      </c>
      <c r="J34" s="8">
        <v>3316000</v>
      </c>
      <c r="K34" s="8">
        <v>3553000</v>
      </c>
      <c r="L34" s="8">
        <v>3144000</v>
      </c>
      <c r="M34" s="9">
        <v>2904000</v>
      </c>
    </row>
    <row r="35" spans="9:13" x14ac:dyDescent="0.35">
      <c r="I35" s="7" t="s">
        <v>56</v>
      </c>
      <c r="J35" s="14">
        <v>13679000</v>
      </c>
      <c r="K35" s="14">
        <v>8049000</v>
      </c>
      <c r="L35" s="14">
        <v>7989000</v>
      </c>
      <c r="M35" s="15">
        <v>7610000</v>
      </c>
    </row>
    <row r="36" spans="9:13" x14ac:dyDescent="0.35">
      <c r="J36" s="16"/>
      <c r="K36" s="16"/>
      <c r="L36" s="16"/>
      <c r="M36" s="16"/>
    </row>
    <row r="37" spans="9:13" x14ac:dyDescent="0.35">
      <c r="J37" s="16"/>
      <c r="K37" s="16"/>
      <c r="L37" s="16"/>
      <c r="M37" s="16"/>
    </row>
    <row r="38" spans="9:13" x14ac:dyDescent="0.35">
      <c r="J38" s="16"/>
      <c r="K38" s="16"/>
      <c r="L38" s="16"/>
      <c r="M38" s="16"/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DB08E-E47C-4415-9329-08775E92A45E}">
  <dimension ref="A1:T38"/>
  <sheetViews>
    <sheetView topLeftCell="A9" zoomScale="70" zoomScaleNormal="70" workbookViewId="0">
      <selection activeCell="C29" sqref="C29:F31"/>
    </sheetView>
  </sheetViews>
  <sheetFormatPr defaultRowHeight="14.5" x14ac:dyDescent="0.35"/>
  <cols>
    <col min="2" max="2" width="42" bestFit="1" customWidth="1"/>
    <col min="3" max="6" width="12.7265625" bestFit="1" customWidth="1"/>
    <col min="9" max="9" width="46.26953125" bestFit="1" customWidth="1"/>
    <col min="10" max="11" width="13.26953125" bestFit="1" customWidth="1"/>
    <col min="12" max="13" width="12.81640625" bestFit="1" customWidth="1"/>
    <col min="16" max="16" width="27.08984375" bestFit="1" customWidth="1"/>
    <col min="17" max="20" width="11.7265625" bestFit="1" customWidth="1"/>
  </cols>
  <sheetData>
    <row r="1" spans="1:20" x14ac:dyDescent="0.35">
      <c r="A1" t="s">
        <v>97</v>
      </c>
      <c r="B1" s="1" t="s">
        <v>0</v>
      </c>
      <c r="C1" s="2" t="s">
        <v>21</v>
      </c>
      <c r="D1" s="2" t="s">
        <v>22</v>
      </c>
      <c r="E1" s="2" t="s">
        <v>23</v>
      </c>
      <c r="F1" s="3" t="s">
        <v>1</v>
      </c>
      <c r="I1" s="1" t="s">
        <v>0</v>
      </c>
      <c r="J1" s="2" t="s">
        <v>21</v>
      </c>
      <c r="K1" s="2" t="s">
        <v>22</v>
      </c>
      <c r="L1" s="2" t="s">
        <v>23</v>
      </c>
      <c r="M1" s="3" t="s">
        <v>1</v>
      </c>
      <c r="P1" s="1" t="s">
        <v>0</v>
      </c>
      <c r="Q1" s="2" t="s">
        <v>21</v>
      </c>
      <c r="R1" s="2" t="s">
        <v>22</v>
      </c>
      <c r="S1" s="2" t="s">
        <v>23</v>
      </c>
      <c r="T1" s="3" t="s">
        <v>1</v>
      </c>
    </row>
    <row r="2" spans="1:20" x14ac:dyDescent="0.35">
      <c r="B2" s="5" t="s">
        <v>2</v>
      </c>
      <c r="C2" s="8">
        <v>1370227</v>
      </c>
      <c r="D2" s="8">
        <v>1321617</v>
      </c>
      <c r="E2" s="8">
        <v>1275551</v>
      </c>
      <c r="F2" s="9">
        <v>1248355</v>
      </c>
      <c r="I2" s="5" t="s">
        <v>24</v>
      </c>
      <c r="J2" s="8">
        <v>0</v>
      </c>
      <c r="K2" s="8">
        <v>0</v>
      </c>
      <c r="L2" s="8">
        <v>0</v>
      </c>
      <c r="M2" s="9">
        <v>0</v>
      </c>
      <c r="P2" s="5" t="s">
        <v>19</v>
      </c>
      <c r="Q2" s="8">
        <v>242024</v>
      </c>
      <c r="R2" s="8">
        <v>229906</v>
      </c>
      <c r="S2" s="8">
        <v>271209</v>
      </c>
      <c r="T2" s="9">
        <v>175289</v>
      </c>
    </row>
    <row r="3" spans="1:20" x14ac:dyDescent="0.35">
      <c r="B3" s="4" t="s">
        <v>3</v>
      </c>
      <c r="C3" s="10">
        <v>155015</v>
      </c>
      <c r="D3" s="10">
        <v>135514</v>
      </c>
      <c r="E3" s="10">
        <v>137313</v>
      </c>
      <c r="F3" s="11">
        <v>135017</v>
      </c>
      <c r="I3" s="4" t="s">
        <v>25</v>
      </c>
      <c r="J3" s="10">
        <v>706796</v>
      </c>
      <c r="K3" s="10">
        <v>596602</v>
      </c>
      <c r="L3" s="10">
        <v>1112364</v>
      </c>
      <c r="M3" s="11">
        <v>471509</v>
      </c>
      <c r="P3" s="4" t="s">
        <v>57</v>
      </c>
      <c r="Q3" s="10">
        <v>0</v>
      </c>
      <c r="R3" s="10">
        <v>0</v>
      </c>
      <c r="S3" s="10">
        <v>0</v>
      </c>
      <c r="T3" s="11">
        <v>0</v>
      </c>
    </row>
    <row r="4" spans="1:20" x14ac:dyDescent="0.35">
      <c r="B4" s="5" t="s">
        <v>4</v>
      </c>
      <c r="C4" s="8">
        <v>1215212</v>
      </c>
      <c r="D4" s="8">
        <v>1186103</v>
      </c>
      <c r="E4" s="8">
        <v>1138238</v>
      </c>
      <c r="F4" s="9">
        <v>1113338</v>
      </c>
      <c r="I4" s="5" t="s">
        <v>26</v>
      </c>
      <c r="J4" s="8">
        <v>0</v>
      </c>
      <c r="K4" s="8">
        <v>0</v>
      </c>
      <c r="L4" s="8">
        <v>0</v>
      </c>
      <c r="M4" s="9">
        <v>0</v>
      </c>
      <c r="P4" s="5" t="s">
        <v>58</v>
      </c>
      <c r="Q4" s="8">
        <v>47355</v>
      </c>
      <c r="R4" s="8">
        <v>50050</v>
      </c>
      <c r="S4" s="8">
        <v>51418</v>
      </c>
      <c r="T4" s="9">
        <v>52665</v>
      </c>
    </row>
    <row r="5" spans="1:20" x14ac:dyDescent="0.35">
      <c r="B5" s="4" t="s">
        <v>5</v>
      </c>
      <c r="C5" s="10">
        <v>0</v>
      </c>
      <c r="D5" s="10">
        <v>0</v>
      </c>
      <c r="E5" s="10">
        <v>0</v>
      </c>
      <c r="F5" s="11">
        <v>0</v>
      </c>
      <c r="I5" s="4" t="s">
        <v>27</v>
      </c>
      <c r="J5" s="10">
        <v>133193</v>
      </c>
      <c r="K5" s="10">
        <v>140375</v>
      </c>
      <c r="L5" s="10">
        <v>121849</v>
      </c>
      <c r="M5" s="11">
        <v>85184</v>
      </c>
      <c r="P5" s="4" t="s">
        <v>59</v>
      </c>
      <c r="Q5" s="10">
        <v>9859</v>
      </c>
      <c r="R5" s="10">
        <v>-1990</v>
      </c>
      <c r="S5" s="10">
        <v>-111122</v>
      </c>
      <c r="T5" s="11">
        <v>-29978</v>
      </c>
    </row>
    <row r="6" spans="1:20" x14ac:dyDescent="0.35">
      <c r="B6" s="5" t="s">
        <v>6</v>
      </c>
      <c r="C6" s="8">
        <v>0</v>
      </c>
      <c r="D6" s="8">
        <v>0</v>
      </c>
      <c r="E6" s="8">
        <v>0</v>
      </c>
      <c r="F6" s="9">
        <v>0</v>
      </c>
      <c r="I6" s="5" t="s">
        <v>28</v>
      </c>
      <c r="J6" s="8">
        <v>0</v>
      </c>
      <c r="K6" s="8">
        <v>0</v>
      </c>
      <c r="L6" s="8">
        <v>0</v>
      </c>
      <c r="M6" s="9">
        <v>0</v>
      </c>
      <c r="P6" s="5" t="s">
        <v>60</v>
      </c>
      <c r="Q6" s="8">
        <v>0</v>
      </c>
      <c r="R6" s="8">
        <v>0</v>
      </c>
      <c r="S6" s="8">
        <v>0</v>
      </c>
      <c r="T6" s="9">
        <v>0</v>
      </c>
    </row>
    <row r="7" spans="1:20" x14ac:dyDescent="0.35">
      <c r="B7" s="4" t="s">
        <v>7</v>
      </c>
      <c r="C7" s="10">
        <v>744245</v>
      </c>
      <c r="D7" s="10">
        <v>746481</v>
      </c>
      <c r="E7" s="10">
        <v>719358</v>
      </c>
      <c r="F7" s="11">
        <v>704602</v>
      </c>
      <c r="I7" s="4" t="s">
        <v>29</v>
      </c>
      <c r="J7" s="10">
        <v>67312</v>
      </c>
      <c r="K7" s="10">
        <v>76496</v>
      </c>
      <c r="L7" s="10">
        <v>70120</v>
      </c>
      <c r="M7" s="11">
        <v>49665</v>
      </c>
      <c r="P7" s="4" t="s">
        <v>61</v>
      </c>
      <c r="Q7" s="10">
        <v>8993</v>
      </c>
      <c r="R7" s="10">
        <v>15051</v>
      </c>
      <c r="S7" s="10">
        <v>92262</v>
      </c>
      <c r="T7" s="11">
        <v>41351</v>
      </c>
    </row>
    <row r="8" spans="1:20" x14ac:dyDescent="0.35">
      <c r="B8" s="5" t="s">
        <v>8</v>
      </c>
      <c r="C8" s="8">
        <v>551</v>
      </c>
      <c r="D8" s="8">
        <v>1648</v>
      </c>
      <c r="E8" s="8">
        <v>1617</v>
      </c>
      <c r="F8" s="9">
        <v>149</v>
      </c>
      <c r="I8" s="5" t="s">
        <v>30</v>
      </c>
      <c r="J8" s="8">
        <v>907301</v>
      </c>
      <c r="K8" s="8">
        <v>813473</v>
      </c>
      <c r="L8" s="8">
        <v>1304333</v>
      </c>
      <c r="M8" s="9">
        <v>606358</v>
      </c>
      <c r="P8" s="5" t="s">
        <v>62</v>
      </c>
      <c r="Q8" s="8">
        <v>4392</v>
      </c>
      <c r="R8" s="8">
        <v>-19776</v>
      </c>
      <c r="S8" s="8">
        <v>-18496</v>
      </c>
      <c r="T8" s="9">
        <v>40607</v>
      </c>
    </row>
    <row r="9" spans="1:20" x14ac:dyDescent="0.35">
      <c r="B9" s="4" t="s">
        <v>9</v>
      </c>
      <c r="C9" s="10">
        <v>36883</v>
      </c>
      <c r="D9" s="10">
        <v>41045</v>
      </c>
      <c r="E9" s="10">
        <v>41419</v>
      </c>
      <c r="F9" s="11">
        <v>42537</v>
      </c>
      <c r="I9" s="4" t="s">
        <v>31</v>
      </c>
      <c r="J9" s="10">
        <v>0</v>
      </c>
      <c r="K9" s="10">
        <v>0</v>
      </c>
      <c r="L9" s="10">
        <v>0</v>
      </c>
      <c r="M9" s="11">
        <v>0</v>
      </c>
      <c r="P9" s="4" t="s">
        <v>63</v>
      </c>
      <c r="Q9" s="10">
        <v>0</v>
      </c>
      <c r="R9" s="10">
        <v>0</v>
      </c>
      <c r="S9" s="10">
        <v>0</v>
      </c>
      <c r="T9" s="11">
        <v>0</v>
      </c>
    </row>
    <row r="10" spans="1:20" x14ac:dyDescent="0.35">
      <c r="B10" s="5" t="s">
        <v>10</v>
      </c>
      <c r="C10" s="8">
        <v>451050</v>
      </c>
      <c r="D10" s="8">
        <v>411832</v>
      </c>
      <c r="E10" s="8">
        <v>391042</v>
      </c>
      <c r="F10" s="9">
        <v>380602</v>
      </c>
      <c r="I10" s="5" t="s">
        <v>32</v>
      </c>
      <c r="J10" s="8">
        <v>154812</v>
      </c>
      <c r="K10" s="8">
        <v>146395</v>
      </c>
      <c r="L10" s="8">
        <v>140615</v>
      </c>
      <c r="M10" s="9">
        <v>114738</v>
      </c>
      <c r="P10" s="5" t="s">
        <v>64</v>
      </c>
      <c r="Q10" s="8">
        <v>-14889</v>
      </c>
      <c r="R10" s="8">
        <v>-4286</v>
      </c>
      <c r="S10" s="8">
        <v>-1914</v>
      </c>
      <c r="T10" s="9">
        <v>2545</v>
      </c>
    </row>
    <row r="11" spans="1:20" x14ac:dyDescent="0.35">
      <c r="B11" s="4" t="s">
        <v>11</v>
      </c>
      <c r="C11" s="10">
        <v>-3377</v>
      </c>
      <c r="D11" s="10">
        <v>6117</v>
      </c>
      <c r="E11" s="10">
        <v>-3292</v>
      </c>
      <c r="F11" s="11">
        <v>-613</v>
      </c>
      <c r="I11" s="4" t="s">
        <v>33</v>
      </c>
      <c r="J11" s="10">
        <v>594384</v>
      </c>
      <c r="K11" s="10">
        <v>209202</v>
      </c>
      <c r="L11" s="10">
        <v>181542</v>
      </c>
      <c r="M11" s="11">
        <v>176662</v>
      </c>
      <c r="P11" s="4" t="s">
        <v>65</v>
      </c>
      <c r="Q11" s="10">
        <v>297734</v>
      </c>
      <c r="R11" s="10">
        <v>268955</v>
      </c>
      <c r="S11" s="10">
        <v>283357</v>
      </c>
      <c r="T11" s="11">
        <v>282479</v>
      </c>
    </row>
    <row r="12" spans="1:20" x14ac:dyDescent="0.35">
      <c r="B12" s="5" t="s">
        <v>12</v>
      </c>
      <c r="C12" s="8">
        <v>447673</v>
      </c>
      <c r="D12" s="8">
        <v>417949</v>
      </c>
      <c r="E12" s="8">
        <v>387750</v>
      </c>
      <c r="F12" s="9">
        <v>379989</v>
      </c>
      <c r="I12" s="5" t="s">
        <v>34</v>
      </c>
      <c r="J12" s="8">
        <v>888286</v>
      </c>
      <c r="K12" s="8">
        <v>888265</v>
      </c>
      <c r="L12" s="8">
        <v>888308</v>
      </c>
      <c r="M12" s="9">
        <v>888272</v>
      </c>
      <c r="P12" s="5" t="s">
        <v>66</v>
      </c>
      <c r="Q12" s="8">
        <v>0</v>
      </c>
      <c r="R12" s="8">
        <v>0</v>
      </c>
      <c r="S12" s="8">
        <v>0</v>
      </c>
      <c r="T12" s="9">
        <v>0</v>
      </c>
    </row>
    <row r="13" spans="1:20" x14ac:dyDescent="0.35">
      <c r="B13" s="4" t="s">
        <v>13</v>
      </c>
      <c r="C13" s="10">
        <v>128411</v>
      </c>
      <c r="D13" s="10">
        <v>128748</v>
      </c>
      <c r="E13" s="10">
        <v>104423</v>
      </c>
      <c r="F13" s="11">
        <v>100852</v>
      </c>
      <c r="I13" s="4" t="s">
        <v>35</v>
      </c>
      <c r="J13" s="10">
        <v>1302721</v>
      </c>
      <c r="K13" s="10">
        <v>1334767</v>
      </c>
      <c r="L13" s="10">
        <v>1357157</v>
      </c>
      <c r="M13" s="11">
        <v>1378720</v>
      </c>
      <c r="P13" s="4" t="s">
        <v>67</v>
      </c>
      <c r="Q13" s="10">
        <v>-36762</v>
      </c>
      <c r="R13" s="10">
        <v>-51855</v>
      </c>
      <c r="S13" s="10">
        <v>-21055</v>
      </c>
      <c r="T13" s="11">
        <v>-20826</v>
      </c>
    </row>
    <row r="14" spans="1:20" x14ac:dyDescent="0.35">
      <c r="B14" s="5" t="s">
        <v>14</v>
      </c>
      <c r="C14" s="8">
        <v>319262</v>
      </c>
      <c r="D14" s="8">
        <v>289201</v>
      </c>
      <c r="E14" s="8">
        <v>283327</v>
      </c>
      <c r="F14" s="9">
        <v>279137</v>
      </c>
      <c r="I14" s="5" t="s">
        <v>36</v>
      </c>
      <c r="J14" s="8">
        <v>72520</v>
      </c>
      <c r="K14" s="8">
        <v>64479</v>
      </c>
      <c r="L14" s="8">
        <v>65478</v>
      </c>
      <c r="M14" s="9">
        <v>62632</v>
      </c>
      <c r="P14" s="5" t="s">
        <v>68</v>
      </c>
      <c r="Q14" s="8">
        <v>0</v>
      </c>
      <c r="R14" s="8">
        <v>0</v>
      </c>
      <c r="S14" s="8">
        <v>0</v>
      </c>
      <c r="T14" s="9">
        <v>0</v>
      </c>
    </row>
    <row r="15" spans="1:20" x14ac:dyDescent="0.35">
      <c r="B15" s="4" t="s">
        <v>15</v>
      </c>
      <c r="C15" s="10">
        <v>77238</v>
      </c>
      <c r="D15" s="10">
        <v>59295</v>
      </c>
      <c r="E15" s="10">
        <v>12118</v>
      </c>
      <c r="F15" s="11">
        <v>103848</v>
      </c>
      <c r="I15" s="4" t="s">
        <v>37</v>
      </c>
      <c r="J15" s="10">
        <v>0</v>
      </c>
      <c r="K15" s="10">
        <v>0</v>
      </c>
      <c r="L15" s="10">
        <v>0</v>
      </c>
      <c r="M15" s="11">
        <v>0</v>
      </c>
      <c r="P15" s="4" t="s">
        <v>69</v>
      </c>
      <c r="Q15" s="10">
        <v>1270</v>
      </c>
      <c r="R15" s="10">
        <v>20</v>
      </c>
      <c r="S15" s="10">
        <v>752</v>
      </c>
      <c r="T15" s="11">
        <v>16517</v>
      </c>
    </row>
    <row r="16" spans="1:20" x14ac:dyDescent="0.35">
      <c r="B16" s="5" t="s">
        <v>16</v>
      </c>
      <c r="C16" s="8">
        <v>17517</v>
      </c>
      <c r="D16" s="8">
        <v>14903</v>
      </c>
      <c r="E16" s="8">
        <v>15198</v>
      </c>
      <c r="F16" s="9">
        <v>14552</v>
      </c>
      <c r="I16" s="5" t="s">
        <v>38</v>
      </c>
      <c r="J16" s="8">
        <v>3920024</v>
      </c>
      <c r="K16" s="8">
        <v>3456581</v>
      </c>
      <c r="L16" s="8">
        <v>3937433</v>
      </c>
      <c r="M16" s="9">
        <v>3227382</v>
      </c>
      <c r="P16" s="5" t="s">
        <v>70</v>
      </c>
      <c r="Q16" s="8">
        <v>-35492</v>
      </c>
      <c r="R16" s="8">
        <v>-51835</v>
      </c>
      <c r="S16" s="8">
        <v>-20303</v>
      </c>
      <c r="T16" s="9">
        <v>-4309</v>
      </c>
    </row>
    <row r="17" spans="2:20" x14ac:dyDescent="0.35">
      <c r="B17" s="4" t="s">
        <v>17</v>
      </c>
      <c r="C17" s="10">
        <v>0</v>
      </c>
      <c r="D17" s="10">
        <v>0</v>
      </c>
      <c r="E17" s="10">
        <v>0</v>
      </c>
      <c r="F17" s="11">
        <v>0</v>
      </c>
      <c r="I17" s="4" t="s">
        <v>39</v>
      </c>
      <c r="J17" s="10">
        <v>0</v>
      </c>
      <c r="K17" s="10">
        <v>0</v>
      </c>
      <c r="L17" s="10">
        <v>0</v>
      </c>
      <c r="M17" s="11">
        <v>0</v>
      </c>
      <c r="P17" s="4" t="s">
        <v>71</v>
      </c>
      <c r="Q17" s="10">
        <v>0</v>
      </c>
      <c r="R17" s="10">
        <v>0</v>
      </c>
      <c r="S17" s="10">
        <v>0</v>
      </c>
      <c r="T17" s="11">
        <v>0</v>
      </c>
    </row>
    <row r="18" spans="2:20" x14ac:dyDescent="0.35">
      <c r="B18" s="5" t="s">
        <v>18</v>
      </c>
      <c r="C18" s="8">
        <v>246465</v>
      </c>
      <c r="D18" s="8">
        <v>244809</v>
      </c>
      <c r="E18" s="8">
        <v>279411</v>
      </c>
      <c r="F18" s="9">
        <v>189841</v>
      </c>
      <c r="I18" s="5" t="s">
        <v>40</v>
      </c>
      <c r="J18" s="8">
        <v>89413</v>
      </c>
      <c r="K18" s="8">
        <v>80037</v>
      </c>
      <c r="L18" s="8">
        <v>53417</v>
      </c>
      <c r="M18" s="9">
        <v>64953</v>
      </c>
      <c r="P18" s="5" t="s">
        <v>72</v>
      </c>
      <c r="Q18" s="8">
        <v>1014</v>
      </c>
      <c r="R18" s="8">
        <v>-585037</v>
      </c>
      <c r="S18" s="8">
        <v>-90842</v>
      </c>
      <c r="T18" s="9">
        <v>-44353</v>
      </c>
    </row>
    <row r="19" spans="2:20" x14ac:dyDescent="0.35">
      <c r="B19" s="4" t="s">
        <v>19</v>
      </c>
      <c r="C19" s="10">
        <v>242024</v>
      </c>
      <c r="D19" s="10">
        <v>229906</v>
      </c>
      <c r="E19" s="10">
        <v>271209</v>
      </c>
      <c r="F19" s="11">
        <v>175289</v>
      </c>
      <c r="I19" s="4" t="s">
        <v>41</v>
      </c>
      <c r="J19" s="10">
        <v>31150</v>
      </c>
      <c r="K19" s="10">
        <v>31650</v>
      </c>
      <c r="L19" s="10">
        <v>32096</v>
      </c>
      <c r="M19" s="11">
        <v>25589</v>
      </c>
      <c r="P19" s="4" t="s">
        <v>73</v>
      </c>
      <c r="Q19" s="10">
        <v>-7025</v>
      </c>
      <c r="R19" s="10">
        <v>-31600</v>
      </c>
      <c r="S19" s="10">
        <v>645625</v>
      </c>
      <c r="T19" s="11">
        <v>-25000</v>
      </c>
    </row>
    <row r="20" spans="2:20" x14ac:dyDescent="0.35">
      <c r="B20" s="6" t="s">
        <v>20</v>
      </c>
      <c r="C20" s="12">
        <v>242024</v>
      </c>
      <c r="D20" s="12">
        <v>229906</v>
      </c>
      <c r="E20" s="12">
        <v>271209</v>
      </c>
      <c r="F20" s="13">
        <v>175289</v>
      </c>
      <c r="I20" s="5" t="s">
        <v>42</v>
      </c>
      <c r="J20" s="8">
        <v>461863</v>
      </c>
      <c r="K20" s="8">
        <v>427894</v>
      </c>
      <c r="L20" s="8">
        <v>399986</v>
      </c>
      <c r="M20" s="9">
        <v>333659</v>
      </c>
      <c r="P20" s="5" t="s">
        <v>74</v>
      </c>
      <c r="Q20" s="8">
        <v>-4611</v>
      </c>
      <c r="R20" s="8">
        <v>-895</v>
      </c>
      <c r="S20" s="8">
        <v>-698</v>
      </c>
      <c r="T20" s="9">
        <v>-122</v>
      </c>
    </row>
    <row r="21" spans="2:20" x14ac:dyDescent="0.35">
      <c r="I21" s="4" t="s">
        <v>43</v>
      </c>
      <c r="J21" s="10">
        <v>582426</v>
      </c>
      <c r="K21" s="10">
        <v>539581</v>
      </c>
      <c r="L21" s="10">
        <v>485499</v>
      </c>
      <c r="M21" s="11">
        <v>424201</v>
      </c>
      <c r="P21" s="4" t="s">
        <v>75</v>
      </c>
      <c r="Q21" s="10">
        <v>-152648</v>
      </c>
      <c r="R21" s="10">
        <v>-732360</v>
      </c>
      <c r="S21" s="10">
        <v>418641</v>
      </c>
      <c r="T21" s="11">
        <v>-179178</v>
      </c>
    </row>
    <row r="22" spans="2:20" x14ac:dyDescent="0.35">
      <c r="I22" s="5" t="s">
        <v>44</v>
      </c>
      <c r="J22" s="8">
        <v>3004216</v>
      </c>
      <c r="K22" s="8">
        <v>3010626</v>
      </c>
      <c r="L22" s="8">
        <v>3043037</v>
      </c>
      <c r="M22" s="9">
        <v>2409548</v>
      </c>
      <c r="P22" s="5" t="s">
        <v>76</v>
      </c>
      <c r="Q22" s="8">
        <v>62</v>
      </c>
      <c r="R22" s="8">
        <v>-538</v>
      </c>
      <c r="S22" s="8">
        <v>572</v>
      </c>
      <c r="T22" s="9">
        <v>-275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4" t="s">
        <v>45</v>
      </c>
      <c r="J23" s="10">
        <v>398865</v>
      </c>
      <c r="K23" s="10">
        <v>83164</v>
      </c>
      <c r="L23" s="10">
        <v>87633</v>
      </c>
      <c r="M23" s="11">
        <v>82927</v>
      </c>
      <c r="P23" s="7" t="s">
        <v>77</v>
      </c>
      <c r="Q23" s="14">
        <v>109656</v>
      </c>
      <c r="R23" s="14">
        <v>-515778</v>
      </c>
      <c r="S23" s="14">
        <v>682267</v>
      </c>
      <c r="T23" s="15">
        <v>98717</v>
      </c>
    </row>
    <row r="24" spans="2:20" x14ac:dyDescent="0.35">
      <c r="B24" s="20" t="s">
        <v>82</v>
      </c>
      <c r="C24" s="18">
        <f>J8/J21</f>
        <v>1.5577961835494982</v>
      </c>
      <c r="D24" s="18">
        <f>K8/K21</f>
        <v>1.5076012683915854</v>
      </c>
      <c r="E24" s="18">
        <f>L8/L21</f>
        <v>2.6865822586658261</v>
      </c>
      <c r="F24" s="18">
        <f>M8/M21</f>
        <v>1.4294120004431861</v>
      </c>
      <c r="I24" s="5" t="s">
        <v>46</v>
      </c>
      <c r="J24" s="8">
        <v>522527</v>
      </c>
      <c r="K24" s="8">
        <v>536007</v>
      </c>
      <c r="L24" s="8">
        <v>575803</v>
      </c>
      <c r="M24" s="9">
        <v>473964</v>
      </c>
      <c r="Q24" s="16"/>
      <c r="R24" s="16"/>
      <c r="S24" s="16"/>
      <c r="T24" s="16"/>
    </row>
    <row r="25" spans="2:20" x14ac:dyDescent="0.35">
      <c r="B25" s="20" t="s">
        <v>83</v>
      </c>
      <c r="C25" s="18">
        <f>(J8-J6)/J21</f>
        <v>1.5577961835494982</v>
      </c>
      <c r="D25" s="18">
        <f>(K8-K6)/K21</f>
        <v>1.5076012683915854</v>
      </c>
      <c r="E25" s="18">
        <f>(L8-L6)/L21</f>
        <v>2.6865822586658261</v>
      </c>
      <c r="F25" s="18">
        <f>(M8-M6)/M21</f>
        <v>1.4294120004431861</v>
      </c>
      <c r="I25" s="4" t="s">
        <v>47</v>
      </c>
      <c r="J25" s="10">
        <v>0</v>
      </c>
      <c r="K25" s="10">
        <v>0</v>
      </c>
      <c r="L25" s="10">
        <v>0</v>
      </c>
      <c r="M25" s="11">
        <v>0</v>
      </c>
      <c r="Q25" s="16"/>
      <c r="R25" s="16"/>
      <c r="S25" s="16"/>
      <c r="T25" s="16"/>
    </row>
    <row r="26" spans="2:20" x14ac:dyDescent="0.35">
      <c r="B26" s="20" t="s">
        <v>84</v>
      </c>
      <c r="C26" s="18">
        <f>J3/J21</f>
        <v>1.2135378571698379</v>
      </c>
      <c r="D26" s="18">
        <f>K3/K21</f>
        <v>1.1056764415351912</v>
      </c>
      <c r="E26" s="18">
        <f>L3/L21</f>
        <v>2.2911767068521254</v>
      </c>
      <c r="F26" s="18">
        <f>M3/M21</f>
        <v>1.1115226036713728</v>
      </c>
      <c r="I26" s="5" t="s">
        <v>16</v>
      </c>
      <c r="J26" s="8">
        <v>0</v>
      </c>
      <c r="K26" s="8">
        <v>0</v>
      </c>
      <c r="L26" s="8">
        <v>0</v>
      </c>
      <c r="M26" s="9">
        <v>0</v>
      </c>
    </row>
    <row r="27" spans="2:20" x14ac:dyDescent="0.35">
      <c r="B27" s="17"/>
      <c r="I27" s="4" t="s">
        <v>48</v>
      </c>
      <c r="J27" s="10">
        <v>4508034</v>
      </c>
      <c r="K27" s="10">
        <v>4169378</v>
      </c>
      <c r="L27" s="10">
        <v>4191972</v>
      </c>
      <c r="M27" s="11">
        <v>3390640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5" t="s">
        <v>49</v>
      </c>
      <c r="J28" s="8">
        <v>0</v>
      </c>
      <c r="K28" s="8">
        <v>0</v>
      </c>
      <c r="L28" s="8">
        <v>0</v>
      </c>
      <c r="M28" s="9">
        <v>0</v>
      </c>
    </row>
    <row r="29" spans="2:20" x14ac:dyDescent="0.35">
      <c r="B29" s="20" t="s">
        <v>86</v>
      </c>
      <c r="C29" s="23">
        <f>C4/C2</f>
        <v>0.88686911000877955</v>
      </c>
      <c r="D29" s="23">
        <f>D4/D2</f>
        <v>0.89746348601750736</v>
      </c>
      <c r="E29" s="23">
        <f>E4/E2</f>
        <v>0.89235005107596643</v>
      </c>
      <c r="F29" s="23">
        <f>F4/F2</f>
        <v>0.89184406679189809</v>
      </c>
      <c r="I29" s="4" t="s">
        <v>50</v>
      </c>
      <c r="J29" s="10">
        <v>83</v>
      </c>
      <c r="K29" s="10">
        <v>82</v>
      </c>
      <c r="L29" s="10">
        <v>90</v>
      </c>
      <c r="M29" s="11">
        <v>91</v>
      </c>
    </row>
    <row r="30" spans="2:20" x14ac:dyDescent="0.35">
      <c r="B30" s="20" t="s">
        <v>87</v>
      </c>
      <c r="C30" s="23">
        <f>C10/C2</f>
        <v>0.32917903383891867</v>
      </c>
      <c r="D30" s="23">
        <f>D10/D2</f>
        <v>0.31161221443126108</v>
      </c>
      <c r="E30" s="23">
        <f>E10/E2</f>
        <v>0.30656712275714576</v>
      </c>
      <c r="F30" s="23">
        <f>F10/F2</f>
        <v>0.30488282579875114</v>
      </c>
      <c r="I30" s="5" t="s">
        <v>51</v>
      </c>
      <c r="J30" s="8">
        <v>-1129565</v>
      </c>
      <c r="K30" s="8">
        <v>-1338709</v>
      </c>
      <c r="L30" s="8">
        <v>-968148</v>
      </c>
      <c r="M30" s="9">
        <v>-945797</v>
      </c>
    </row>
    <row r="31" spans="2:20" x14ac:dyDescent="0.35">
      <c r="B31" s="20" t="s">
        <v>88</v>
      </c>
      <c r="C31" s="23">
        <f>C19/C2</f>
        <v>0.17663058748659893</v>
      </c>
      <c r="D31" s="23">
        <f>D19/D2</f>
        <v>0.17395811343225762</v>
      </c>
      <c r="E31" s="23">
        <f>E19/E2</f>
        <v>0.21262105552815999</v>
      </c>
      <c r="F31" s="23">
        <f>F19/F2</f>
        <v>0.14041598743947034</v>
      </c>
      <c r="I31" s="4" t="s">
        <v>52</v>
      </c>
      <c r="J31" s="10">
        <v>-64</v>
      </c>
      <c r="K31" s="10">
        <v>-1060</v>
      </c>
      <c r="L31" s="10">
        <v>-1060</v>
      </c>
      <c r="M31" s="11">
        <v>-1060</v>
      </c>
    </row>
    <row r="32" spans="2:20" x14ac:dyDescent="0.35">
      <c r="I32" s="5" t="s">
        <v>53</v>
      </c>
      <c r="J32" s="8">
        <v>561345</v>
      </c>
      <c r="K32" s="8">
        <v>642017</v>
      </c>
      <c r="L32" s="8">
        <v>724114</v>
      </c>
      <c r="M32" s="9">
        <v>807492</v>
      </c>
    </row>
    <row r="33" spans="9:13" x14ac:dyDescent="0.35">
      <c r="I33" s="4" t="s">
        <v>54</v>
      </c>
      <c r="J33" s="10">
        <v>-19809</v>
      </c>
      <c r="K33" s="10">
        <v>-15127</v>
      </c>
      <c r="L33" s="10">
        <v>-9535</v>
      </c>
      <c r="M33" s="11">
        <v>-23984</v>
      </c>
    </row>
    <row r="34" spans="9:13" x14ac:dyDescent="0.35">
      <c r="I34" s="5" t="s">
        <v>55</v>
      </c>
      <c r="J34" s="8">
        <v>-588010</v>
      </c>
      <c r="K34" s="8">
        <v>-712797</v>
      </c>
      <c r="L34" s="8">
        <v>-254539</v>
      </c>
      <c r="M34" s="9">
        <v>-163258</v>
      </c>
    </row>
    <row r="35" spans="9:13" x14ac:dyDescent="0.35">
      <c r="I35" s="7" t="s">
        <v>56</v>
      </c>
      <c r="J35" s="14">
        <v>3920024</v>
      </c>
      <c r="K35" s="14">
        <v>3456581</v>
      </c>
      <c r="L35" s="14">
        <v>3937433</v>
      </c>
      <c r="M35" s="15">
        <v>3227382</v>
      </c>
    </row>
    <row r="36" spans="9:13" x14ac:dyDescent="0.35">
      <c r="J36" s="16"/>
      <c r="K36" s="16"/>
      <c r="L36" s="16"/>
      <c r="M36" s="16"/>
    </row>
    <row r="37" spans="9:13" x14ac:dyDescent="0.35">
      <c r="J37" s="16"/>
      <c r="K37" s="16"/>
      <c r="L37" s="16"/>
      <c r="M37" s="16"/>
    </row>
    <row r="38" spans="9:13" x14ac:dyDescent="0.35">
      <c r="J38" s="16"/>
      <c r="K38" s="16"/>
      <c r="L38" s="16"/>
      <c r="M38" s="16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6A961-BF3D-43FD-9A30-A1983204EBE9}">
  <sheetPr codeName="Sheet3"/>
  <dimension ref="A1:T38"/>
  <sheetViews>
    <sheetView topLeftCell="A8" zoomScale="68" workbookViewId="0">
      <selection activeCell="C29" sqref="C29:F31"/>
    </sheetView>
  </sheetViews>
  <sheetFormatPr defaultRowHeight="14.5" x14ac:dyDescent="0.35"/>
  <cols>
    <col min="2" max="2" width="42.26953125" bestFit="1" customWidth="1"/>
    <col min="3" max="3" width="13.6328125" bestFit="1" customWidth="1"/>
    <col min="4" max="5" width="13.453125" bestFit="1" customWidth="1"/>
    <col min="6" max="6" width="12.54296875" bestFit="1" customWidth="1"/>
    <col min="9" max="9" width="46.26953125" bestFit="1" customWidth="1"/>
    <col min="10" max="13" width="13.6328125" bestFit="1" customWidth="1"/>
    <col min="16" max="16" width="27.7265625" bestFit="1" customWidth="1"/>
    <col min="17" max="17" width="13.26953125" bestFit="1" customWidth="1"/>
    <col min="18" max="18" width="14.26953125" bestFit="1" customWidth="1"/>
    <col min="19" max="20" width="13.26953125" bestFit="1" customWidth="1"/>
  </cols>
  <sheetData>
    <row r="1" spans="1:20" x14ac:dyDescent="0.35">
      <c r="A1" t="s">
        <v>95</v>
      </c>
      <c r="B1" s="1" t="s">
        <v>0</v>
      </c>
      <c r="C1" s="2" t="s">
        <v>78</v>
      </c>
      <c r="D1" s="2" t="s">
        <v>79</v>
      </c>
      <c r="E1" s="2" t="s">
        <v>80</v>
      </c>
      <c r="F1" s="3" t="s">
        <v>96</v>
      </c>
      <c r="I1" s="1" t="s">
        <v>0</v>
      </c>
      <c r="J1" s="2" t="s">
        <v>78</v>
      </c>
      <c r="K1" s="2" t="s">
        <v>79</v>
      </c>
      <c r="L1" s="2" t="s">
        <v>80</v>
      </c>
      <c r="M1" s="3" t="s">
        <v>96</v>
      </c>
      <c r="P1" s="1" t="s">
        <v>0</v>
      </c>
      <c r="Q1" s="2" t="s">
        <v>78</v>
      </c>
      <c r="R1" s="2" t="s">
        <v>79</v>
      </c>
      <c r="S1" s="2" t="s">
        <v>80</v>
      </c>
      <c r="T1" s="3" t="s">
        <v>96</v>
      </c>
    </row>
    <row r="2" spans="1:20" x14ac:dyDescent="0.35">
      <c r="B2" s="5" t="s">
        <v>2</v>
      </c>
      <c r="C2" s="8">
        <v>11120000</v>
      </c>
      <c r="D2" s="8">
        <v>7442000</v>
      </c>
      <c r="E2" s="8">
        <v>6690000</v>
      </c>
      <c r="F2" s="9">
        <v>4269000</v>
      </c>
      <c r="I2" s="5" t="s">
        <v>24</v>
      </c>
      <c r="J2" s="8">
        <v>0</v>
      </c>
      <c r="K2" s="8">
        <v>0</v>
      </c>
      <c r="L2" s="8">
        <v>0</v>
      </c>
      <c r="M2" s="9">
        <v>0</v>
      </c>
      <c r="P2" s="5" t="s">
        <v>19</v>
      </c>
      <c r="Q2" s="8">
        <v>1254000</v>
      </c>
      <c r="R2" s="8">
        <v>586000</v>
      </c>
      <c r="S2" s="8">
        <v>1076000</v>
      </c>
      <c r="T2" s="9">
        <v>378000</v>
      </c>
    </row>
    <row r="3" spans="1:20" x14ac:dyDescent="0.35">
      <c r="B3" s="4" t="s">
        <v>3</v>
      </c>
      <c r="C3" s="10">
        <v>4778000</v>
      </c>
      <c r="D3" s="10">
        <v>3560000</v>
      </c>
      <c r="E3" s="10">
        <v>2695000</v>
      </c>
      <c r="F3" s="11">
        <v>2225000</v>
      </c>
      <c r="I3" s="4" t="s">
        <v>25</v>
      </c>
      <c r="J3" s="10">
        <v>101000</v>
      </c>
      <c r="K3" s="10">
        <v>129000</v>
      </c>
      <c r="L3" s="10">
        <v>95000</v>
      </c>
      <c r="M3" s="11">
        <v>349000</v>
      </c>
      <c r="P3" s="4" t="s">
        <v>57</v>
      </c>
      <c r="Q3" s="10">
        <v>0</v>
      </c>
      <c r="R3" s="10">
        <v>0</v>
      </c>
      <c r="S3" s="10">
        <v>0</v>
      </c>
      <c r="T3" s="11">
        <v>0</v>
      </c>
    </row>
    <row r="4" spans="1:20" x14ac:dyDescent="0.35">
      <c r="B4" s="5" t="s">
        <v>4</v>
      </c>
      <c r="C4" s="8">
        <v>6342000</v>
      </c>
      <c r="D4" s="8">
        <v>3882000</v>
      </c>
      <c r="E4" s="8">
        <v>3995000</v>
      </c>
      <c r="F4" s="9">
        <v>2044000</v>
      </c>
      <c r="I4" s="5" t="s">
        <v>26</v>
      </c>
      <c r="J4" s="8">
        <v>0</v>
      </c>
      <c r="K4" s="8">
        <v>0</v>
      </c>
      <c r="L4" s="8">
        <v>0</v>
      </c>
      <c r="M4" s="9">
        <v>0</v>
      </c>
      <c r="P4" s="5" t="s">
        <v>58</v>
      </c>
      <c r="Q4" s="8">
        <v>698000</v>
      </c>
      <c r="R4" s="8">
        <v>462000</v>
      </c>
      <c r="S4" s="8">
        <v>165000</v>
      </c>
      <c r="T4" s="9">
        <v>256000</v>
      </c>
    </row>
    <row r="5" spans="1:20" x14ac:dyDescent="0.35">
      <c r="B5" s="4" t="s">
        <v>5</v>
      </c>
      <c r="C5" s="10">
        <v>0</v>
      </c>
      <c r="D5" s="10">
        <v>0</v>
      </c>
      <c r="E5" s="10">
        <v>0</v>
      </c>
      <c r="F5" s="11">
        <v>0</v>
      </c>
      <c r="I5" s="4" t="s">
        <v>27</v>
      </c>
      <c r="J5" s="10">
        <v>1115000</v>
      </c>
      <c r="K5" s="10">
        <v>1150000</v>
      </c>
      <c r="L5" s="10">
        <v>483000</v>
      </c>
      <c r="M5" s="11">
        <v>524000</v>
      </c>
      <c r="P5" s="4" t="s">
        <v>59</v>
      </c>
      <c r="Q5" s="10">
        <v>156000</v>
      </c>
      <c r="R5" s="10">
        <v>105000</v>
      </c>
      <c r="S5" s="10">
        <v>-158000</v>
      </c>
      <c r="T5" s="11">
        <v>214000</v>
      </c>
    </row>
    <row r="6" spans="1:20" x14ac:dyDescent="0.35">
      <c r="B6" s="5" t="s">
        <v>6</v>
      </c>
      <c r="C6" s="8">
        <v>0</v>
      </c>
      <c r="D6" s="8">
        <v>0</v>
      </c>
      <c r="E6" s="8">
        <v>0</v>
      </c>
      <c r="F6" s="9">
        <v>0</v>
      </c>
      <c r="I6" s="5" t="s">
        <v>28</v>
      </c>
      <c r="J6" s="8">
        <v>654000</v>
      </c>
      <c r="K6" s="8">
        <v>626000</v>
      </c>
      <c r="L6" s="8">
        <v>384000</v>
      </c>
      <c r="M6" s="9">
        <v>474000</v>
      </c>
      <c r="P6" s="5" t="s">
        <v>60</v>
      </c>
      <c r="Q6" s="8">
        <v>0</v>
      </c>
      <c r="R6" s="8">
        <v>0</v>
      </c>
      <c r="S6" s="8">
        <v>0</v>
      </c>
      <c r="T6" s="9">
        <v>0</v>
      </c>
    </row>
    <row r="7" spans="1:20" x14ac:dyDescent="0.35">
      <c r="B7" s="4" t="s">
        <v>7</v>
      </c>
      <c r="C7" s="10">
        <v>3964000</v>
      </c>
      <c r="D7" s="10">
        <v>2645000</v>
      </c>
      <c r="E7" s="10">
        <v>2505000</v>
      </c>
      <c r="F7" s="11">
        <v>1147000</v>
      </c>
      <c r="I7" s="4" t="s">
        <v>29</v>
      </c>
      <c r="J7" s="10">
        <v>403000</v>
      </c>
      <c r="K7" s="10">
        <v>254000</v>
      </c>
      <c r="L7" s="10">
        <v>94000</v>
      </c>
      <c r="M7" s="11">
        <v>43000</v>
      </c>
      <c r="P7" s="4" t="s">
        <v>61</v>
      </c>
      <c r="Q7" s="10">
        <v>721000</v>
      </c>
      <c r="R7" s="10">
        <v>239000</v>
      </c>
      <c r="S7" s="10">
        <v>13000</v>
      </c>
      <c r="T7" s="11">
        <v>851000</v>
      </c>
    </row>
    <row r="8" spans="1:20" x14ac:dyDescent="0.35">
      <c r="B8" s="5" t="s">
        <v>8</v>
      </c>
      <c r="C8" s="8">
        <v>0</v>
      </c>
      <c r="D8" s="8">
        <v>0</v>
      </c>
      <c r="E8" s="8">
        <v>0</v>
      </c>
      <c r="F8" s="9">
        <v>0</v>
      </c>
      <c r="I8" s="5" t="s">
        <v>30</v>
      </c>
      <c r="J8" s="8">
        <v>2273000</v>
      </c>
      <c r="K8" s="8">
        <v>2159000</v>
      </c>
      <c r="L8" s="8">
        <v>1056000</v>
      </c>
      <c r="M8" s="9">
        <v>1390000</v>
      </c>
      <c r="P8" s="5" t="s">
        <v>62</v>
      </c>
      <c r="Q8" s="8">
        <v>-7000</v>
      </c>
      <c r="R8" s="8">
        <v>82000</v>
      </c>
      <c r="S8" s="8">
        <v>-38000</v>
      </c>
      <c r="T8" s="9">
        <v>-54000</v>
      </c>
    </row>
    <row r="9" spans="1:20" x14ac:dyDescent="0.35">
      <c r="B9" s="4" t="s">
        <v>9</v>
      </c>
      <c r="C9" s="10">
        <v>0</v>
      </c>
      <c r="D9" s="10">
        <v>0</v>
      </c>
      <c r="E9" s="10">
        <v>102000</v>
      </c>
      <c r="F9" s="11">
        <v>0</v>
      </c>
      <c r="I9" s="4" t="s">
        <v>31</v>
      </c>
      <c r="J9" s="10">
        <v>0</v>
      </c>
      <c r="K9" s="10">
        <v>0</v>
      </c>
      <c r="L9" s="10">
        <v>0</v>
      </c>
      <c r="M9" s="11">
        <v>0</v>
      </c>
      <c r="P9" s="4" t="s">
        <v>63</v>
      </c>
      <c r="Q9" s="10">
        <v>-24000</v>
      </c>
      <c r="R9" s="10">
        <v>185000</v>
      </c>
      <c r="S9" s="10">
        <v>0</v>
      </c>
      <c r="T9" s="11">
        <v>108000</v>
      </c>
    </row>
    <row r="10" spans="1:20" x14ac:dyDescent="0.35">
      <c r="B10" s="5" t="s">
        <v>10</v>
      </c>
      <c r="C10" s="8">
        <v>2378000</v>
      </c>
      <c r="D10" s="8">
        <v>1237000</v>
      </c>
      <c r="E10" s="8">
        <v>1388000</v>
      </c>
      <c r="F10" s="9">
        <v>897000</v>
      </c>
      <c r="I10" s="5" t="s">
        <v>32</v>
      </c>
      <c r="J10" s="8">
        <v>151000</v>
      </c>
      <c r="K10" s="8">
        <v>186000</v>
      </c>
      <c r="L10" s="8">
        <v>97000</v>
      </c>
      <c r="M10" s="9">
        <v>101000</v>
      </c>
      <c r="P10" s="5" t="s">
        <v>64</v>
      </c>
      <c r="Q10" s="8">
        <v>-324000</v>
      </c>
      <c r="R10" s="8">
        <v>-49000</v>
      </c>
      <c r="S10" s="8">
        <v>-20000</v>
      </c>
      <c r="T10" s="9">
        <v>-9000</v>
      </c>
    </row>
    <row r="11" spans="1:20" x14ac:dyDescent="0.35">
      <c r="B11" s="4" t="s">
        <v>11</v>
      </c>
      <c r="C11" s="10">
        <v>-30000</v>
      </c>
      <c r="D11" s="10">
        <v>6000</v>
      </c>
      <c r="E11" s="10">
        <v>-51000</v>
      </c>
      <c r="F11" s="11">
        <v>-129000</v>
      </c>
      <c r="I11" s="4" t="s">
        <v>33</v>
      </c>
      <c r="J11" s="10">
        <v>2028000</v>
      </c>
      <c r="K11" s="10">
        <v>2310000</v>
      </c>
      <c r="L11" s="10">
        <v>790000</v>
      </c>
      <c r="M11" s="11">
        <v>800000</v>
      </c>
      <c r="P11" s="4" t="s">
        <v>65</v>
      </c>
      <c r="Q11" s="10">
        <v>2474000</v>
      </c>
      <c r="R11" s="10">
        <v>1613000</v>
      </c>
      <c r="S11" s="10">
        <v>1038000</v>
      </c>
      <c r="T11" s="11">
        <v>1749000</v>
      </c>
    </row>
    <row r="12" spans="1:20" x14ac:dyDescent="0.35">
      <c r="B12" s="5" t="s">
        <v>12</v>
      </c>
      <c r="C12" s="8">
        <v>2348000</v>
      </c>
      <c r="D12" s="8">
        <v>1243000</v>
      </c>
      <c r="E12" s="8">
        <v>1337000</v>
      </c>
      <c r="F12" s="9">
        <v>768000</v>
      </c>
      <c r="I12" s="5" t="s">
        <v>34</v>
      </c>
      <c r="J12" s="8">
        <v>20172000</v>
      </c>
      <c r="K12" s="8">
        <v>20011000</v>
      </c>
      <c r="L12" s="8">
        <v>9819000</v>
      </c>
      <c r="M12" s="9">
        <v>9829000</v>
      </c>
      <c r="P12" s="5" t="s">
        <v>66</v>
      </c>
      <c r="Q12" s="8">
        <v>0</v>
      </c>
      <c r="R12" s="8">
        <v>0</v>
      </c>
      <c r="S12" s="8">
        <v>0</v>
      </c>
      <c r="T12" s="9">
        <v>0</v>
      </c>
    </row>
    <row r="13" spans="1:20" x14ac:dyDescent="0.35">
      <c r="B13" s="4" t="s">
        <v>13</v>
      </c>
      <c r="C13" s="10">
        <v>654000</v>
      </c>
      <c r="D13" s="10">
        <v>452000</v>
      </c>
      <c r="E13" s="10">
        <v>164000</v>
      </c>
      <c r="F13" s="11">
        <v>201000</v>
      </c>
      <c r="I13" s="4" t="s">
        <v>35</v>
      </c>
      <c r="J13" s="10">
        <v>24117000</v>
      </c>
      <c r="K13" s="10">
        <v>23967000</v>
      </c>
      <c r="L13" s="10">
        <v>3834000</v>
      </c>
      <c r="M13" s="11">
        <v>3862000</v>
      </c>
      <c r="P13" s="4" t="s">
        <v>67</v>
      </c>
      <c r="Q13" s="10">
        <v>-330000</v>
      </c>
      <c r="R13" s="10">
        <v>-180000</v>
      </c>
      <c r="S13" s="10">
        <v>-202000</v>
      </c>
      <c r="T13" s="11">
        <v>-66000</v>
      </c>
    </row>
    <row r="14" spans="1:20" x14ac:dyDescent="0.35">
      <c r="B14" s="5" t="s">
        <v>14</v>
      </c>
      <c r="C14" s="8">
        <v>1694000</v>
      </c>
      <c r="D14" s="8">
        <v>791000</v>
      </c>
      <c r="E14" s="8">
        <v>1173000</v>
      </c>
      <c r="F14" s="9">
        <v>567000</v>
      </c>
      <c r="I14" s="5" t="s">
        <v>36</v>
      </c>
      <c r="J14" s="8">
        <v>748000</v>
      </c>
      <c r="K14" s="8">
        <v>259000</v>
      </c>
      <c r="L14" s="8">
        <v>121000</v>
      </c>
      <c r="M14" s="9">
        <v>98000</v>
      </c>
      <c r="P14" s="5" t="s">
        <v>68</v>
      </c>
      <c r="Q14" s="8">
        <v>-48000</v>
      </c>
      <c r="R14" s="8">
        <v>-15000</v>
      </c>
      <c r="S14" s="8">
        <v>-3000</v>
      </c>
      <c r="T14" s="9">
        <v>244000</v>
      </c>
    </row>
    <row r="15" spans="1:20" x14ac:dyDescent="0.35">
      <c r="B15" s="4" t="s">
        <v>15</v>
      </c>
      <c r="C15" s="10">
        <v>440000</v>
      </c>
      <c r="D15" s="10">
        <v>202000</v>
      </c>
      <c r="E15" s="10">
        <v>95000</v>
      </c>
      <c r="F15" s="11">
        <v>184000</v>
      </c>
      <c r="I15" s="4" t="s">
        <v>37</v>
      </c>
      <c r="J15" s="10">
        <v>29000</v>
      </c>
      <c r="K15" s="10">
        <v>26000</v>
      </c>
      <c r="L15" s="10">
        <v>27000</v>
      </c>
      <c r="M15" s="11">
        <v>27000</v>
      </c>
      <c r="P15" s="4" t="s">
        <v>69</v>
      </c>
      <c r="Q15" s="10">
        <v>228000</v>
      </c>
      <c r="R15" s="10">
        <v>-18936000</v>
      </c>
      <c r="S15" s="10">
        <v>-1558000</v>
      </c>
      <c r="T15" s="11">
        <v>2000</v>
      </c>
    </row>
    <row r="16" spans="1:20" x14ac:dyDescent="0.35">
      <c r="B16" s="5" t="s">
        <v>16</v>
      </c>
      <c r="C16" s="8">
        <v>0</v>
      </c>
      <c r="D16" s="8">
        <v>0</v>
      </c>
      <c r="E16" s="8">
        <v>-2000</v>
      </c>
      <c r="F16" s="9">
        <v>0</v>
      </c>
      <c r="I16" s="5" t="s">
        <v>38</v>
      </c>
      <c r="J16" s="8">
        <v>49518000</v>
      </c>
      <c r="K16" s="8">
        <v>48918000</v>
      </c>
      <c r="L16" s="8">
        <v>15744000</v>
      </c>
      <c r="M16" s="9">
        <v>16107000</v>
      </c>
      <c r="P16" s="5" t="s">
        <v>70</v>
      </c>
      <c r="Q16" s="8">
        <v>-150000</v>
      </c>
      <c r="R16" s="8">
        <v>-19131000</v>
      </c>
      <c r="S16" s="8">
        <v>-1763000</v>
      </c>
      <c r="T16" s="9">
        <v>180000</v>
      </c>
    </row>
    <row r="17" spans="2:20" x14ac:dyDescent="0.35">
      <c r="B17" s="4" t="s">
        <v>17</v>
      </c>
      <c r="C17" s="10">
        <v>0</v>
      </c>
      <c r="D17" s="10">
        <v>-3000</v>
      </c>
      <c r="E17" s="10">
        <v>0</v>
      </c>
      <c r="F17" s="11">
        <v>-5000</v>
      </c>
      <c r="I17" s="4" t="s">
        <v>39</v>
      </c>
      <c r="J17" s="10">
        <v>0</v>
      </c>
      <c r="K17" s="10">
        <v>0</v>
      </c>
      <c r="L17" s="10">
        <v>0</v>
      </c>
      <c r="M17" s="11">
        <v>0</v>
      </c>
      <c r="P17" s="4" t="s">
        <v>71</v>
      </c>
      <c r="Q17" s="10">
        <v>0</v>
      </c>
      <c r="R17" s="10">
        <v>0</v>
      </c>
      <c r="S17" s="10">
        <v>0</v>
      </c>
      <c r="T17" s="11">
        <v>0</v>
      </c>
    </row>
    <row r="18" spans="2:20" x14ac:dyDescent="0.35">
      <c r="B18" s="5" t="s">
        <v>18</v>
      </c>
      <c r="C18" s="8">
        <v>1254000</v>
      </c>
      <c r="D18" s="8">
        <v>586000</v>
      </c>
      <c r="E18" s="8">
        <v>1076000</v>
      </c>
      <c r="F18" s="9">
        <v>378000</v>
      </c>
      <c r="I18" s="5" t="s">
        <v>40</v>
      </c>
      <c r="J18" s="8">
        <v>4115000</v>
      </c>
      <c r="K18" s="8">
        <v>3312000</v>
      </c>
      <c r="L18" s="8">
        <v>1781000</v>
      </c>
      <c r="M18" s="9">
        <v>1680000</v>
      </c>
      <c r="P18" s="5" t="s">
        <v>72</v>
      </c>
      <c r="Q18" s="8">
        <v>0</v>
      </c>
      <c r="R18" s="8">
        <v>9018000</v>
      </c>
      <c r="S18" s="8">
        <v>-379000</v>
      </c>
      <c r="T18" s="9">
        <v>4000</v>
      </c>
    </row>
    <row r="19" spans="2:20" x14ac:dyDescent="0.35">
      <c r="B19" s="4" t="s">
        <v>19</v>
      </c>
      <c r="C19" s="10">
        <v>1254000</v>
      </c>
      <c r="D19" s="10">
        <v>586000</v>
      </c>
      <c r="E19" s="10">
        <v>1076000</v>
      </c>
      <c r="F19" s="11">
        <v>378000</v>
      </c>
      <c r="I19" s="4" t="s">
        <v>41</v>
      </c>
      <c r="J19" s="10">
        <v>1914000</v>
      </c>
      <c r="K19" s="10">
        <v>1984000</v>
      </c>
      <c r="L19" s="10">
        <v>225000</v>
      </c>
      <c r="M19" s="11">
        <v>225000</v>
      </c>
      <c r="P19" s="4" t="s">
        <v>73</v>
      </c>
      <c r="Q19" s="10">
        <v>-1525000</v>
      </c>
      <c r="R19" s="10">
        <v>8842000</v>
      </c>
      <c r="S19" s="10">
        <v>-108000</v>
      </c>
      <c r="T19" s="11">
        <v>-1883000</v>
      </c>
    </row>
    <row r="20" spans="2:20" x14ac:dyDescent="0.35">
      <c r="B20" s="6" t="s">
        <v>20</v>
      </c>
      <c r="C20" s="12">
        <v>1254000</v>
      </c>
      <c r="D20" s="12">
        <v>586000</v>
      </c>
      <c r="E20" s="12">
        <v>1076000</v>
      </c>
      <c r="F20" s="13">
        <v>378000</v>
      </c>
      <c r="I20" s="5" t="s">
        <v>42</v>
      </c>
      <c r="J20" s="8">
        <v>445000</v>
      </c>
      <c r="K20" s="8">
        <v>406000</v>
      </c>
      <c r="L20" s="8">
        <v>12000</v>
      </c>
      <c r="M20" s="9">
        <v>9000</v>
      </c>
      <c r="P20" s="5" t="s">
        <v>74</v>
      </c>
      <c r="Q20" s="8">
        <v>5000</v>
      </c>
      <c r="R20" s="8">
        <v>4000</v>
      </c>
      <c r="S20" s="8">
        <v>-14000</v>
      </c>
      <c r="T20" s="9">
        <v>0</v>
      </c>
    </row>
    <row r="21" spans="2:20" x14ac:dyDescent="0.35">
      <c r="I21" s="4" t="s">
        <v>43</v>
      </c>
      <c r="J21" s="10">
        <v>6474000</v>
      </c>
      <c r="K21" s="10">
        <v>5702000</v>
      </c>
      <c r="L21" s="10">
        <v>2018000</v>
      </c>
      <c r="M21" s="11">
        <v>1914000</v>
      </c>
      <c r="P21" s="4" t="s">
        <v>75</v>
      </c>
      <c r="Q21" s="10">
        <v>-2364000</v>
      </c>
      <c r="R21" s="10">
        <v>17577000</v>
      </c>
      <c r="S21" s="10">
        <v>-907000</v>
      </c>
      <c r="T21" s="11">
        <v>-2026000</v>
      </c>
    </row>
    <row r="22" spans="2:20" x14ac:dyDescent="0.35">
      <c r="I22" s="5" t="s">
        <v>44</v>
      </c>
      <c r="J22" s="8">
        <v>12827000</v>
      </c>
      <c r="K22" s="8">
        <v>14201000</v>
      </c>
      <c r="L22" s="8">
        <v>4976000</v>
      </c>
      <c r="M22" s="9">
        <v>5574000</v>
      </c>
      <c r="P22" s="5" t="s">
        <v>76</v>
      </c>
      <c r="Q22" s="8">
        <v>12000</v>
      </c>
      <c r="R22" s="8">
        <v>-15000</v>
      </c>
      <c r="S22" s="8">
        <v>3000</v>
      </c>
      <c r="T22" s="9">
        <v>8000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4" t="s">
        <v>45</v>
      </c>
      <c r="J23" s="10">
        <v>930000</v>
      </c>
      <c r="K23" s="10">
        <v>559000</v>
      </c>
      <c r="L23" s="10">
        <v>56000</v>
      </c>
      <c r="M23" s="11">
        <v>57000</v>
      </c>
      <c r="P23" s="7" t="s">
        <v>77</v>
      </c>
      <c r="Q23" s="14">
        <v>-28000</v>
      </c>
      <c r="R23" s="14">
        <v>44000</v>
      </c>
      <c r="S23" s="14">
        <v>-1629000</v>
      </c>
      <c r="T23" s="15">
        <v>-89000</v>
      </c>
    </row>
    <row r="24" spans="2:20" x14ac:dyDescent="0.35">
      <c r="B24" s="20" t="s">
        <v>82</v>
      </c>
      <c r="C24" s="18">
        <f>J8/J21</f>
        <v>0.35109669447018843</v>
      </c>
      <c r="D24" s="18">
        <f>K8/K21</f>
        <v>0.37863907400911961</v>
      </c>
      <c r="E24" s="18">
        <f>L8/L21</f>
        <v>0.52329038652130822</v>
      </c>
      <c r="F24" s="18">
        <f>M8/M21</f>
        <v>0.72622779519331249</v>
      </c>
      <c r="I24" s="5" t="s">
        <v>46</v>
      </c>
      <c r="J24" s="8">
        <v>6030000</v>
      </c>
      <c r="K24" s="8">
        <v>5923000</v>
      </c>
      <c r="L24" s="8">
        <v>1031000</v>
      </c>
      <c r="M24" s="9">
        <v>1515000</v>
      </c>
      <c r="Q24" s="16"/>
      <c r="R24" s="16"/>
      <c r="S24" s="16"/>
      <c r="T24" s="16"/>
    </row>
    <row r="25" spans="2:20" x14ac:dyDescent="0.35">
      <c r="B25" s="20" t="s">
        <v>83</v>
      </c>
      <c r="C25" s="18">
        <f>(J8-J6)/J21</f>
        <v>0.25007723200494286</v>
      </c>
      <c r="D25" s="18">
        <f>(K8-K6)/K21</f>
        <v>0.26885303402314975</v>
      </c>
      <c r="E25" s="18">
        <f>(L8-L6)/L21</f>
        <v>0.3330029732408325</v>
      </c>
      <c r="F25" s="18">
        <f>(M8-M6)/M21</f>
        <v>0.4785788923719958</v>
      </c>
      <c r="I25" s="4" t="s">
        <v>47</v>
      </c>
      <c r="J25" s="10">
        <v>0</v>
      </c>
      <c r="K25" s="10">
        <v>0</v>
      </c>
      <c r="L25" s="10">
        <v>0</v>
      </c>
      <c r="M25" s="11">
        <v>0</v>
      </c>
      <c r="Q25" s="16"/>
      <c r="R25" s="16"/>
      <c r="S25" s="16"/>
      <c r="T25" s="16"/>
    </row>
    <row r="26" spans="2:20" x14ac:dyDescent="0.35">
      <c r="B26" s="20" t="s">
        <v>84</v>
      </c>
      <c r="C26" s="18">
        <f>J3/J21</f>
        <v>1.5600864998455359E-2</v>
      </c>
      <c r="D26" s="18">
        <f>K3/K21</f>
        <v>2.2623640827779727E-2</v>
      </c>
      <c r="E26" s="18">
        <f>L3/L21</f>
        <v>4.7076313181367693E-2</v>
      </c>
      <c r="F26" s="18">
        <f>M3/M21</f>
        <v>0.18234064785788923</v>
      </c>
      <c r="I26" s="5" t="s">
        <v>16</v>
      </c>
      <c r="J26" s="8">
        <v>0</v>
      </c>
      <c r="K26" s="8">
        <v>0</v>
      </c>
      <c r="L26" s="8">
        <v>265000</v>
      </c>
      <c r="M26" s="9">
        <v>219000</v>
      </c>
    </row>
    <row r="27" spans="2:20" x14ac:dyDescent="0.35">
      <c r="B27" s="17"/>
      <c r="I27" s="4" t="s">
        <v>48</v>
      </c>
      <c r="J27" s="10">
        <v>26261000</v>
      </c>
      <c r="K27" s="10">
        <v>26385000</v>
      </c>
      <c r="L27" s="10">
        <v>8081000</v>
      </c>
      <c r="M27" s="11">
        <v>9060000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5" t="s">
        <v>49</v>
      </c>
      <c r="J28" s="8">
        <v>0</v>
      </c>
      <c r="K28" s="8">
        <v>0</v>
      </c>
      <c r="L28" s="8">
        <v>0</v>
      </c>
      <c r="M28" s="9">
        <v>0</v>
      </c>
    </row>
    <row r="29" spans="2:20" x14ac:dyDescent="0.35">
      <c r="B29" s="20" t="s">
        <v>86</v>
      </c>
      <c r="C29" s="23">
        <f>C4/C2</f>
        <v>0.5703237410071943</v>
      </c>
      <c r="D29" s="23">
        <f>D4/D2</f>
        <v>0.52163396936307449</v>
      </c>
      <c r="E29" s="23">
        <f>E4/E2</f>
        <v>0.59715994020926755</v>
      </c>
      <c r="F29" s="23">
        <f>F4/F2</f>
        <v>0.47880065589130943</v>
      </c>
      <c r="I29" s="4" t="s">
        <v>50</v>
      </c>
      <c r="J29" s="10">
        <v>14000</v>
      </c>
      <c r="K29" s="10">
        <v>14000</v>
      </c>
      <c r="L29" s="10">
        <v>8000</v>
      </c>
      <c r="M29" s="11">
        <v>0</v>
      </c>
    </row>
    <row r="30" spans="2:20" x14ac:dyDescent="0.35">
      <c r="B30" s="20" t="s">
        <v>87</v>
      </c>
      <c r="C30" s="23">
        <f>C10/C2</f>
        <v>0.21384892086330937</v>
      </c>
      <c r="D30" s="23">
        <f>D10/D2</f>
        <v>0.16621875839828004</v>
      </c>
      <c r="E30" s="23">
        <f>E10/E2</f>
        <v>0.20747384155455903</v>
      </c>
      <c r="F30" s="23">
        <f>F10/F2</f>
        <v>0.21011946591707659</v>
      </c>
      <c r="I30" s="5" t="s">
        <v>51</v>
      </c>
      <c r="J30" s="8">
        <v>1582000</v>
      </c>
      <c r="K30" s="8">
        <v>1178000</v>
      </c>
      <c r="L30" s="8">
        <v>914000</v>
      </c>
      <c r="M30" s="9">
        <v>337000</v>
      </c>
    </row>
    <row r="31" spans="2:20" x14ac:dyDescent="0.35">
      <c r="B31" s="20" t="s">
        <v>88</v>
      </c>
      <c r="C31" s="23">
        <f>C19/C2</f>
        <v>0.11276978417266187</v>
      </c>
      <c r="D31" s="23">
        <f>D19/D2</f>
        <v>7.8742273582370334E-2</v>
      </c>
      <c r="E31" s="23">
        <f>E19/E2</f>
        <v>0.16083707025411062</v>
      </c>
      <c r="F31" s="23">
        <f>F19/F2</f>
        <v>8.8545326774420244E-2</v>
      </c>
      <c r="I31" s="4" t="s">
        <v>52</v>
      </c>
      <c r="J31" s="10">
        <v>0</v>
      </c>
      <c r="K31" s="10">
        <v>0</v>
      </c>
      <c r="L31" s="10">
        <v>0</v>
      </c>
      <c r="M31" s="11">
        <v>0</v>
      </c>
    </row>
    <row r="32" spans="2:20" x14ac:dyDescent="0.35">
      <c r="I32" s="5" t="s">
        <v>53</v>
      </c>
      <c r="J32" s="8">
        <v>21557000</v>
      </c>
      <c r="K32" s="8">
        <v>21471000</v>
      </c>
      <c r="L32" s="8">
        <v>6377000</v>
      </c>
      <c r="M32" s="9">
        <v>6385000</v>
      </c>
    </row>
    <row r="33" spans="9:13" x14ac:dyDescent="0.35">
      <c r="I33" s="4" t="s">
        <v>54</v>
      </c>
      <c r="J33" s="10">
        <v>104000</v>
      </c>
      <c r="K33" s="10">
        <v>-130000</v>
      </c>
      <c r="L33" s="10">
        <v>99000</v>
      </c>
      <c r="M33" s="11">
        <v>106000</v>
      </c>
    </row>
    <row r="34" spans="9:13" x14ac:dyDescent="0.35">
      <c r="I34" s="5" t="s">
        <v>55</v>
      </c>
      <c r="J34" s="8">
        <v>23257000</v>
      </c>
      <c r="K34" s="8">
        <v>22533000</v>
      </c>
      <c r="L34" s="8">
        <v>7398000</v>
      </c>
      <c r="M34" s="9">
        <v>6828000</v>
      </c>
    </row>
    <row r="35" spans="9:13" x14ac:dyDescent="0.35">
      <c r="I35" s="7" t="s">
        <v>56</v>
      </c>
      <c r="J35" s="14">
        <v>49518000</v>
      </c>
      <c r="K35" s="14">
        <v>48918000</v>
      </c>
      <c r="L35" s="14">
        <v>15744000</v>
      </c>
      <c r="M35" s="15">
        <v>16107000</v>
      </c>
    </row>
    <row r="36" spans="9:13" x14ac:dyDescent="0.35">
      <c r="J36" s="16"/>
      <c r="K36" s="16"/>
      <c r="L36" s="16"/>
      <c r="M36" s="16"/>
    </row>
    <row r="37" spans="9:13" x14ac:dyDescent="0.35">
      <c r="J37" s="16"/>
      <c r="K37" s="16"/>
      <c r="L37" s="16"/>
      <c r="M37" s="16"/>
    </row>
    <row r="38" spans="9:13" x14ac:dyDescent="0.35">
      <c r="J38" s="16"/>
      <c r="K38" s="16"/>
      <c r="L38" s="16"/>
      <c r="M38" s="16"/>
    </row>
  </sheetData>
  <phoneticPr fontId="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FAE1-55C1-4026-9233-8B6F2D4C9C6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3B2F9A-2484-4A8F-8ED8-16FBD3AE16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industry</vt:lpstr>
      <vt:lpstr>start</vt:lpstr>
      <vt:lpstr>TJX</vt:lpstr>
      <vt:lpstr>GPS</vt:lpstr>
      <vt:lpstr>DNKN</vt:lpstr>
      <vt:lpstr>KDP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Wright</dc:creator>
  <cp:lastModifiedBy>mikecwikielnik@gmail.com</cp:lastModifiedBy>
  <dcterms:created xsi:type="dcterms:W3CDTF">2020-09-19T16:37:47Z</dcterms:created>
  <dcterms:modified xsi:type="dcterms:W3CDTF">2020-11-21T00:59:09Z</dcterms:modified>
</cp:coreProperties>
</file>