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itOps\IAM\"/>
    </mc:Choice>
  </mc:AlternateContent>
  <xr:revisionPtr revIDLastSave="0" documentId="13_ncr:1_{E22B907C-239C-4220-8C7E-B6467E3D6867}" xr6:coauthVersionLast="47" xr6:coauthVersionMax="47" xr10:uidLastSave="{00000000-0000-0000-0000-000000000000}"/>
  <bookViews>
    <workbookView xWindow="14475" yWindow="-16320" windowWidth="27870" windowHeight="16440" tabRatio="598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M34" i="1"/>
  <c r="E30" i="1"/>
  <c r="E28" i="1"/>
  <c r="E20" i="1" l="1"/>
  <c r="D13" i="1"/>
  <c r="D17" i="1"/>
  <c r="D18" i="1"/>
  <c r="D15" i="1"/>
  <c r="D22" i="1"/>
  <c r="D19" i="1"/>
  <c r="D21" i="1"/>
  <c r="D14" i="1"/>
  <c r="D20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3" i="1"/>
  <c r="D16" i="1"/>
  <c r="D4" i="1"/>
  <c r="D5" i="1"/>
  <c r="D6" i="1"/>
  <c r="D7" i="1"/>
  <c r="D8" i="1"/>
  <c r="D9" i="1"/>
  <c r="D10" i="1"/>
  <c r="D11" i="1"/>
  <c r="D12" i="1"/>
  <c r="D2" i="1"/>
  <c r="E15" i="1"/>
  <c r="E14" i="1"/>
  <c r="E23" i="1"/>
  <c r="E24" i="1"/>
  <c r="E25" i="1"/>
  <c r="E26" i="1"/>
  <c r="E27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27" i="1"/>
  <c r="M43" i="1"/>
  <c r="M26" i="1"/>
  <c r="M25" i="1"/>
  <c r="M24" i="1"/>
  <c r="M23" i="1"/>
  <c r="M20" i="1"/>
  <c r="M14" i="1"/>
  <c r="M44" i="1"/>
  <c r="M21" i="1"/>
  <c r="M22" i="1"/>
  <c r="M15" i="1"/>
  <c r="M11" i="1"/>
  <c r="M12" i="1"/>
  <c r="M13" i="1"/>
  <c r="M18" i="1"/>
  <c r="M19" i="1"/>
  <c r="M3" i="1"/>
  <c r="M16" i="1"/>
  <c r="M4" i="1"/>
  <c r="M5" i="1"/>
  <c r="M6" i="1"/>
  <c r="M7" i="1"/>
  <c r="M8" i="1"/>
  <c r="M9" i="1"/>
  <c r="M10" i="1"/>
  <c r="M2" i="1"/>
  <c r="M17" i="1"/>
  <c r="E17" i="1"/>
  <c r="E22" i="1"/>
  <c r="E10" i="1"/>
  <c r="E21" i="1"/>
  <c r="E9" i="1"/>
  <c r="E19" i="1"/>
  <c r="E12" i="1"/>
  <c r="E13" i="1"/>
  <c r="E18" i="1"/>
  <c r="E11" i="1"/>
  <c r="E8" i="1"/>
  <c r="F6" i="1"/>
  <c r="F7" i="1"/>
  <c r="F4" i="1"/>
  <c r="F3" i="1"/>
  <c r="F5" i="1"/>
  <c r="F16" i="1"/>
  <c r="F2" i="1"/>
  <c r="E16" i="1"/>
  <c r="E5" i="1"/>
  <c r="E3" i="1"/>
  <c r="E4" i="1"/>
  <c r="E7" i="1"/>
  <c r="E6" i="1"/>
  <c r="E2" i="1"/>
</calcChain>
</file>

<file path=xl/sharedStrings.xml><?xml version="1.0" encoding="utf-8"?>
<sst xmlns="http://schemas.openxmlformats.org/spreadsheetml/2006/main" count="383" uniqueCount="306">
  <si>
    <t>Neli Smith</t>
  </si>
  <si>
    <t>Shawn Ferguson</t>
  </si>
  <si>
    <t>Austin Mendoza</t>
  </si>
  <si>
    <t>Joshua Bonneau</t>
  </si>
  <si>
    <t>Quentin Hausey</t>
  </si>
  <si>
    <t>Arie Krivolenco</t>
  </si>
  <si>
    <t>Choong-Hoon Hyun</t>
  </si>
  <si>
    <t>name</t>
  </si>
  <si>
    <t>firstName</t>
  </si>
  <si>
    <t>lastName</t>
  </si>
  <si>
    <t>Neli</t>
  </si>
  <si>
    <t>Smith</t>
  </si>
  <si>
    <t>Shawn</t>
  </si>
  <si>
    <t>Ferguson</t>
  </si>
  <si>
    <t>Austin</t>
  </si>
  <si>
    <t>Mendoza</t>
  </si>
  <si>
    <t>Joshua</t>
  </si>
  <si>
    <t>Bonneau</t>
  </si>
  <si>
    <t>Quentin</t>
  </si>
  <si>
    <t>Hausey</t>
  </si>
  <si>
    <t>Arie</t>
  </si>
  <si>
    <t>Krivolenco</t>
  </si>
  <si>
    <t>Choong-Hoon</t>
  </si>
  <si>
    <t>Hyun</t>
  </si>
  <si>
    <t>email</t>
  </si>
  <si>
    <t>jobTitle</t>
  </si>
  <si>
    <t>startDate</t>
  </si>
  <si>
    <t>Division</t>
  </si>
  <si>
    <t>Energix US</t>
  </si>
  <si>
    <t>Energix EPC</t>
  </si>
  <si>
    <t>energixMobile</t>
  </si>
  <si>
    <t>571-414-1442</t>
  </si>
  <si>
    <t>571-414-1468</t>
  </si>
  <si>
    <t>571-814-0906</t>
  </si>
  <si>
    <t>hostName</t>
  </si>
  <si>
    <t>serial</t>
  </si>
  <si>
    <t>password</t>
  </si>
  <si>
    <t>Storm9^Block4</t>
  </si>
  <si>
    <t>PF4GHQN</t>
  </si>
  <si>
    <t>AnyDesk ID</t>
  </si>
  <si>
    <t>Sunny6&amp;Run3</t>
  </si>
  <si>
    <t>PF46QZF2</t>
  </si>
  <si>
    <t>1770739923</t>
  </si>
  <si>
    <t>PF4GHY78</t>
  </si>
  <si>
    <t>Snow7%Jump2</t>
  </si>
  <si>
    <t>Volcano8$Swim1</t>
  </si>
  <si>
    <t>MP2KJ7NH</t>
  </si>
  <si>
    <t>1932169829</t>
  </si>
  <si>
    <t>PF4LYRLZ</t>
  </si>
  <si>
    <t>Empire9#Flying5</t>
  </si>
  <si>
    <t>1910453864</t>
  </si>
  <si>
    <t>Jenna</t>
  </si>
  <si>
    <t>Jenna Wood</t>
  </si>
  <si>
    <t>Wood</t>
  </si>
  <si>
    <t>Development Associate</t>
  </si>
  <si>
    <t>571-867-0824</t>
  </si>
  <si>
    <t>Galaxy1@Crash6</t>
  </si>
  <si>
    <t>Robert Moss</t>
  </si>
  <si>
    <t>Ritu Kunwar</t>
  </si>
  <si>
    <t>Ning Chi</t>
  </si>
  <si>
    <t>Shyam Kurapati</t>
  </si>
  <si>
    <t>Robert</t>
  </si>
  <si>
    <t>Ritu</t>
  </si>
  <si>
    <t>Ning</t>
  </si>
  <si>
    <t>Shyam</t>
  </si>
  <si>
    <t>Moss</t>
  </si>
  <si>
    <t>Kunwar</t>
  </si>
  <si>
    <t>Chi</t>
  </si>
  <si>
    <t>Kurapati</t>
  </si>
  <si>
    <t>Warehouse Manager</t>
  </si>
  <si>
    <t>Energix OAM</t>
  </si>
  <si>
    <t>FPA Sr. Analyst</t>
  </si>
  <si>
    <t>Portfolio Sr. Accountant</t>
  </si>
  <si>
    <t>Enerigx US</t>
  </si>
  <si>
    <t>Sr. Electrical Engineer</t>
  </si>
  <si>
    <t>571-867-0864</t>
  </si>
  <si>
    <t>571-867-1628</t>
  </si>
  <si>
    <t>571-867-6981</t>
  </si>
  <si>
    <t>703-225-8105</t>
  </si>
  <si>
    <t>PF4ZAKB1</t>
  </si>
  <si>
    <t>1685215534</t>
  </si>
  <si>
    <t>Bailey Lieberman</t>
  </si>
  <si>
    <t>Bailey</t>
  </si>
  <si>
    <t>Lieberman</t>
  </si>
  <si>
    <t>Civil Engineer</t>
  </si>
  <si>
    <t>703-244-0543</t>
  </si>
  <si>
    <t>Guardian2!Float7</t>
  </si>
  <si>
    <t>Marvel3*Glide8</t>
  </si>
  <si>
    <t>Spider4&amp;Fumble9</t>
  </si>
  <si>
    <t>Venom5^Rush0</t>
  </si>
  <si>
    <t>Gotham6%Catch1</t>
  </si>
  <si>
    <t>Maya Lantner</t>
  </si>
  <si>
    <t>Maya</t>
  </si>
  <si>
    <t>Lantner</t>
  </si>
  <si>
    <t>Legal Intern</t>
  </si>
  <si>
    <t>Robin7$Throw2</t>
  </si>
  <si>
    <t>Hagai Miller</t>
  </si>
  <si>
    <t>Hagai</t>
  </si>
  <si>
    <t>Miller</t>
  </si>
  <si>
    <t>Chief Project Finance Officer</t>
  </si>
  <si>
    <t>703-244-4781</t>
  </si>
  <si>
    <t>1365702882</t>
  </si>
  <si>
    <t>703-283-1774</t>
  </si>
  <si>
    <t>Charli</t>
  </si>
  <si>
    <t>Beam</t>
  </si>
  <si>
    <t>Associate Attorney</t>
  </si>
  <si>
    <t>703-298-0396</t>
  </si>
  <si>
    <t>Cardinal8#Dunk3</t>
  </si>
  <si>
    <t>Raven9@Sprint4</t>
  </si>
  <si>
    <t>Charli Beam</t>
  </si>
  <si>
    <t>1002966395</t>
  </si>
  <si>
    <t>Jerry Plemmons</t>
  </si>
  <si>
    <t>Jerry</t>
  </si>
  <si>
    <t>Plemmons</t>
  </si>
  <si>
    <t>O&amp;M Regional Supervisor</t>
  </si>
  <si>
    <t>Eagle9!Orange4</t>
  </si>
  <si>
    <t>Richard Glass</t>
  </si>
  <si>
    <t>Richard</t>
  </si>
  <si>
    <t>Glass</t>
  </si>
  <si>
    <t>Site Manager</t>
  </si>
  <si>
    <t>Vulture1@Purple5</t>
  </si>
  <si>
    <t>Alex Zhou</t>
  </si>
  <si>
    <t>Alex</t>
  </si>
  <si>
    <t>Zhou</t>
  </si>
  <si>
    <t>Sr. Corporate Accountant</t>
  </si>
  <si>
    <t>Dragon3&amp;Fly2</t>
  </si>
  <si>
    <t xml:space="preserve"> Tiger5#Claw7</t>
  </si>
  <si>
    <t>Ocean4%Wave1</t>
  </si>
  <si>
    <t>Thunder8$Strike3</t>
  </si>
  <si>
    <t>Falcon2^Soar6</t>
  </si>
  <si>
    <t>Panther6@Prowl4</t>
  </si>
  <si>
    <t>Blizzard7*Freeze1</t>
  </si>
  <si>
    <t>Phoenix5@Rise0</t>
  </si>
  <si>
    <t>Eagle3%Glide7</t>
  </si>
  <si>
    <t>Comet1!Streak8</t>
  </si>
  <si>
    <t>Griffin8#Guard5</t>
  </si>
  <si>
    <t>Wolf2&amp;Howl6</t>
  </si>
  <si>
    <t>571-317-5050</t>
  </si>
  <si>
    <t>571-867-0085</t>
  </si>
  <si>
    <t>703-298-4169</t>
  </si>
  <si>
    <t>703-328-3384</t>
  </si>
  <si>
    <t>703-328-9340</t>
  </si>
  <si>
    <t>703-414-9039</t>
  </si>
  <si>
    <t>703-414-9103</t>
  </si>
  <si>
    <t>703-472-1251</t>
  </si>
  <si>
    <t>703-472-3271</t>
  </si>
  <si>
    <t>703-472-7188</t>
  </si>
  <si>
    <t>703-472-7689</t>
  </si>
  <si>
    <t>703-472-8527</t>
  </si>
  <si>
    <t>703-472-9319</t>
  </si>
  <si>
    <t>703-486-6014</t>
  </si>
  <si>
    <t>703-486-6540</t>
  </si>
  <si>
    <t>703-517-6159</t>
  </si>
  <si>
    <t>703-851-2927</t>
  </si>
  <si>
    <t>703-851-8368</t>
  </si>
  <si>
    <t>703-859-0372</t>
  </si>
  <si>
    <t>703-859-4450</t>
  </si>
  <si>
    <t>703-963-2281</t>
  </si>
  <si>
    <t>703-963-3409</t>
  </si>
  <si>
    <t>703-965-1499</t>
  </si>
  <si>
    <t>703-965-4541</t>
  </si>
  <si>
    <t>000-000-0000</t>
  </si>
  <si>
    <t>model</t>
  </si>
  <si>
    <t>E14</t>
  </si>
  <si>
    <t>TB14</t>
  </si>
  <si>
    <t>P15</t>
  </si>
  <si>
    <t>L14</t>
  </si>
  <si>
    <t>P16</t>
  </si>
  <si>
    <t>username</t>
  </si>
  <si>
    <t>PF448D22</t>
  </si>
  <si>
    <t>1924394258</t>
  </si>
  <si>
    <t>1062639634</t>
  </si>
  <si>
    <t>PF430ZAV</t>
  </si>
  <si>
    <t>PF448CPS</t>
  </si>
  <si>
    <t>1449822885</t>
  </si>
  <si>
    <t>Michael Koch</t>
  </si>
  <si>
    <t>Michael</t>
  </si>
  <si>
    <t>Koch</t>
  </si>
  <si>
    <t>Director of Development</t>
  </si>
  <si>
    <t>PW05EXH5</t>
  </si>
  <si>
    <t>X1</t>
  </si>
  <si>
    <t>William Sorrell</t>
  </si>
  <si>
    <t>William</t>
  </si>
  <si>
    <t>Sorrell</t>
  </si>
  <si>
    <t>Project Manager</t>
  </si>
  <si>
    <t>1245667058</t>
  </si>
  <si>
    <t>E15</t>
  </si>
  <si>
    <t>1807051552</t>
  </si>
  <si>
    <t>1411211853</t>
  </si>
  <si>
    <t>PF2W156V</t>
  </si>
  <si>
    <t>PF4YXP97</t>
  </si>
  <si>
    <t>PF4Y8D87</t>
  </si>
  <si>
    <t>1727611764</t>
  </si>
  <si>
    <t>Alex Zecha</t>
  </si>
  <si>
    <t>Hamza Khalil</t>
  </si>
  <si>
    <t>Hamza</t>
  </si>
  <si>
    <t>Khalil</t>
  </si>
  <si>
    <t>Zecha</t>
  </si>
  <si>
    <t>Accounts Payable Manager</t>
  </si>
  <si>
    <t>Solar Technician</t>
  </si>
  <si>
    <t>MP2KJ7MY</t>
  </si>
  <si>
    <t>PF4YW2AT</t>
  </si>
  <si>
    <t>Geena Montgomery</t>
  </si>
  <si>
    <t>Geena</t>
  </si>
  <si>
    <t>Montgomery</t>
  </si>
  <si>
    <t>AP Specliast</t>
  </si>
  <si>
    <t>PF51AJCA</t>
  </si>
  <si>
    <t>1814293827</t>
  </si>
  <si>
    <t>Nate Horstick</t>
  </si>
  <si>
    <t>Nate</t>
  </si>
  <si>
    <t>Horstick</t>
  </si>
  <si>
    <t>Director of Origination</t>
  </si>
  <si>
    <t>Paola Piazzolla Johnson</t>
  </si>
  <si>
    <t>Paola</t>
  </si>
  <si>
    <t>Johnson</t>
  </si>
  <si>
    <t>Sr. M&amp;A Manager</t>
  </si>
  <si>
    <t>Greg Cox</t>
  </si>
  <si>
    <t>Greg</t>
  </si>
  <si>
    <t>Cox</t>
  </si>
  <si>
    <t>PF4VRZBP</t>
  </si>
  <si>
    <t>1216289715</t>
  </si>
  <si>
    <t>PF4VRZB7</t>
  </si>
  <si>
    <t>1707555264</t>
  </si>
  <si>
    <t>Kyle Barnes</t>
  </si>
  <si>
    <t>Kyle</t>
  </si>
  <si>
    <t>Barnes</t>
  </si>
  <si>
    <t>Sr. Portfolio Accountant</t>
  </si>
  <si>
    <t>PF4TX6YX</t>
  </si>
  <si>
    <t>1972163627</t>
  </si>
  <si>
    <t>Ahmad Milad Akbari</t>
  </si>
  <si>
    <t>Ahmad</t>
  </si>
  <si>
    <t>Akbari</t>
  </si>
  <si>
    <t>Assistant Site Manager</t>
  </si>
  <si>
    <t>Iris Yachin</t>
  </si>
  <si>
    <t>Iris</t>
  </si>
  <si>
    <t>Yachin</t>
  </si>
  <si>
    <t>Office Administrator</t>
  </si>
  <si>
    <t>284954216</t>
  </si>
  <si>
    <t xml:space="preserve">PF2K0Q89 </t>
  </si>
  <si>
    <t>Qynetta Fielder</t>
  </si>
  <si>
    <t>Qynetta</t>
  </si>
  <si>
    <t>Fielder</t>
  </si>
  <si>
    <t>Cesar Moreno</t>
  </si>
  <si>
    <t>Cesar</t>
  </si>
  <si>
    <t>Moreno</t>
  </si>
  <si>
    <t>Shai Even</t>
  </si>
  <si>
    <t>Shai</t>
  </si>
  <si>
    <t>Even</t>
  </si>
  <si>
    <t>Chief Financial Officer</t>
  </si>
  <si>
    <t>1777738101</t>
  </si>
  <si>
    <t>PF54PK8J</t>
  </si>
  <si>
    <t>(469) 360-4346</t>
  </si>
  <si>
    <t>Ashley Allen-Arthur</t>
  </si>
  <si>
    <t>Ashley</t>
  </si>
  <si>
    <t>Arthur</t>
  </si>
  <si>
    <t>Cat8ClimbedTree!</t>
  </si>
  <si>
    <t>5RiversFlowFast#</t>
  </si>
  <si>
    <t>2DogsBarkLoudly@</t>
  </si>
  <si>
    <t>Moon3ShinesBright$</t>
  </si>
  <si>
    <t>Ocean9WavesCrash&amp;</t>
  </si>
  <si>
    <t>Sunset4GlowsPink!</t>
  </si>
  <si>
    <t>Birds7SingMelodies#</t>
  </si>
  <si>
    <t>Wind2HowlsTonight$</t>
  </si>
  <si>
    <t>Stars6TwinkleSky@</t>
  </si>
  <si>
    <t>RainFalls8Softly&amp;</t>
  </si>
  <si>
    <t>Snow5FallsQuiet!</t>
  </si>
  <si>
    <t>Flowers3BloomBright$</t>
  </si>
  <si>
    <t>CloudsMove4Slowly#</t>
  </si>
  <si>
    <t>Culver Van Vleck</t>
  </si>
  <si>
    <t>Culver</t>
  </si>
  <si>
    <t>VanVleck</t>
  </si>
  <si>
    <t>Procurement Analyst</t>
  </si>
  <si>
    <t>PF4TX4P1</t>
  </si>
  <si>
    <t>1947748409</t>
  </si>
  <si>
    <t>Gal Bukshpan</t>
  </si>
  <si>
    <t>Gal</t>
  </si>
  <si>
    <t>Bukshpan</t>
  </si>
  <si>
    <t>Planning and Budget Control Manager</t>
  </si>
  <si>
    <t>Jerry Doss</t>
  </si>
  <si>
    <t>Doss</t>
  </si>
  <si>
    <t>1407098462</t>
  </si>
  <si>
    <t>PF4484A0</t>
  </si>
  <si>
    <t>396418220</t>
  </si>
  <si>
    <t>Alan Becker</t>
  </si>
  <si>
    <t>Alan</t>
  </si>
  <si>
    <t>Becker</t>
  </si>
  <si>
    <t>Portfolio Accounting Manager</t>
  </si>
  <si>
    <t>703-587-4352</t>
  </si>
  <si>
    <t>MP2KJ7NN</t>
  </si>
  <si>
    <t>Pierpaolo Bonato</t>
  </si>
  <si>
    <t>Pierpaolo</t>
  </si>
  <si>
    <t>Bonato</t>
  </si>
  <si>
    <t>Kaire Leiten-Khan</t>
  </si>
  <si>
    <t>Kaire</t>
  </si>
  <si>
    <t>Khan</t>
  </si>
  <si>
    <t>Wage Compliance Specialist</t>
  </si>
  <si>
    <t>Chad Haga</t>
  </si>
  <si>
    <t>Chad</t>
  </si>
  <si>
    <t>Haga</t>
  </si>
  <si>
    <t>Treasury Analyst</t>
  </si>
  <si>
    <t>703-598-5468</t>
  </si>
  <si>
    <t>703-861-5317</t>
  </si>
  <si>
    <t>703-863-5567</t>
  </si>
  <si>
    <t>703-864-5449</t>
  </si>
  <si>
    <t>PF44856S</t>
  </si>
  <si>
    <t>1015796065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</si>
</sst>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yyyy\-mm\-dd;@"/>
  </numFmts>
  <fonts count="7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color theme="1"/>
      <name val="Aptos"/>
      <family val="2"/>
    </font>
    <font>
      <sz val="12"/>
      <name val="Aptos"/>
      <family val="2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0" xfId="0" applyFont="1"/>
    <xf numFmtId="0" fontId="1" fillId="4" borderId="2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right" vertical="center"/>
    </xf>
    <xf numFmtId="49" fontId="1" fillId="4" borderId="4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right" vertical="center"/>
    </xf>
    <xf numFmtId="49" fontId="3" fillId="3" borderId="6" xfId="0" applyNumberFormat="1" applyFont="1" applyFill="1" applyBorder="1"/>
    <xf numFmtId="0" fontId="0" fillId="2" borderId="5" xfId="0" applyFill="1" applyBorder="1" applyAlignment="1">
      <alignment horizontal="left" vertical="center"/>
    </xf>
    <xf numFmtId="49" fontId="0" fillId="2" borderId="1" xfId="0" applyNumberFormat="1" applyFill="1" applyBorder="1"/>
    <xf numFmtId="0" fontId="0" fillId="2" borderId="1" xfId="0" applyFill="1" applyBorder="1"/>
    <xf numFmtId="165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right" vertical="center"/>
    </xf>
    <xf numFmtId="49" fontId="0" fillId="2" borderId="6" xfId="0" applyNumberFormat="1" applyFill="1" applyBorder="1"/>
    <xf numFmtId="0" fontId="0" fillId="2" borderId="1" xfId="0" applyFill="1" applyBorder="1" applyAlignment="1">
      <alignment horizontal="right" vertical="center"/>
    </xf>
    <xf numFmtId="0" fontId="0" fillId="2" borderId="5" xfId="0" applyFill="1" applyBorder="1"/>
    <xf numFmtId="0" fontId="3" fillId="3" borderId="5" xfId="0" applyFont="1" applyFill="1" applyBorder="1"/>
    <xf numFmtId="49" fontId="3" fillId="3" borderId="1" xfId="1" applyNumberFormat="1" applyFont="1" applyFill="1" applyBorder="1"/>
    <xf numFmtId="0" fontId="0" fillId="0" borderId="5" xfId="0" applyBorder="1"/>
    <xf numFmtId="0" fontId="0" fillId="0" borderId="1" xfId="0" applyBorder="1"/>
    <xf numFmtId="49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49" fontId="0" fillId="0" borderId="6" xfId="0" applyNumberFormat="1" applyBorder="1"/>
    <xf numFmtId="0" fontId="0" fillId="0" borderId="7" xfId="0" applyBorder="1"/>
    <xf numFmtId="0" fontId="0" fillId="0" borderId="8" xfId="0" applyBorder="1"/>
    <xf numFmtId="49" fontId="0" fillId="0" borderId="8" xfId="0" applyNumberFormat="1" applyBorder="1"/>
    <xf numFmtId="165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49" fontId="0" fillId="0" borderId="9" xfId="0" applyNumberFormat="1" applyBorder="1"/>
    <xf numFmtId="0" fontId="0" fillId="5" borderId="0" xfId="0" applyFill="1"/>
    <xf numFmtId="0" fontId="3" fillId="3" borderId="1" xfId="0" applyFont="1" applyFill="1" applyBorder="1" applyAlignment="1">
      <alignment horizontal="right" vertical="center"/>
    </xf>
    <xf numFmtId="0" fontId="0" fillId="6" borderId="0" xfId="0" applyFill="1"/>
    <xf numFmtId="0" fontId="4" fillId="2" borderId="0" xfId="0" applyFont="1" applyFill="1"/>
    <xf numFmtId="0" fontId="0" fillId="7" borderId="0" xfId="0" applyFill="1"/>
    <xf numFmtId="49" fontId="6" fillId="2" borderId="1" xfId="0" applyNumberFormat="1" applyFont="1" applyFill="1" applyBorder="1"/>
    <xf numFmtId="0" fontId="6" fillId="2" borderId="1" xfId="0" applyFont="1" applyFill="1" applyBorder="1"/>
    <xf numFmtId="0" fontId="5" fillId="2" borderId="0" xfId="0" applyFont="1" applyFill="1"/>
    <xf numFmtId="164" fontId="0" fillId="0" borderId="8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4">
    <dxf>
      <fill>
        <patternFill patternType="solid">
          <fgColor rgb="FFFEFEC6"/>
          <bgColor rgb="FF000000"/>
        </patternFill>
      </fill>
    </dxf>
    <dxf>
      <fill>
        <patternFill patternType="solid">
          <fgColor rgb="FFDAF2D0"/>
          <bgColor rgb="FF000000"/>
        </patternFill>
      </fill>
    </dxf>
    <dxf>
      <numFmt numFmtId="165" formatCode="yyyy\-mm\-dd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EFEC6"/>
          <bgColor rgb="FF000000"/>
        </patternFill>
      </fill>
    </dxf>
    <dxf>
      <fill>
        <patternFill patternType="solid">
          <fgColor rgb="FFDAF2D0"/>
          <bgColor rgb="FF000000"/>
        </patternFill>
      </fill>
    </dxf>
    <dxf>
      <fill>
        <patternFill patternType="solid">
          <fgColor rgb="FFFEFEC6"/>
          <bgColor rgb="FF000000"/>
        </patternFill>
      </fill>
    </dxf>
    <dxf>
      <fill>
        <patternFill patternType="solid">
          <fgColor rgb="FFDAF2D0"/>
          <bgColor rgb="FF000000"/>
        </patternFill>
      </fill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yyyy\-mm\-dd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EFEC6"/>
      <color rgb="FFFEF816"/>
      <color rgb="FFFEF917"/>
      <color rgb="FFF9F907"/>
      <color rgb="FFCBE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nergixgroup-my.sharepoint.com/personal/michael_davis_energixrenewables_com/Documents/Documents/sysOps/iAM/starters/Energix_-_new_employee_onboarding_1717511423.xlsx" TargetMode="External"/><Relationship Id="rId1" Type="http://schemas.openxmlformats.org/officeDocument/2006/relationships/externalLinkPath" Target="https://energixgroup-my.sharepoint.com/personal/michael_davis_energixrenewables_com/Documents/Documents/sysOps/iAM/starters/Energix_-_new_employee_onboarding_1717511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ix - new employe"/>
      <sheetName val="energix - new employe-updates"/>
    </sheetNames>
    <sheetDataSet>
      <sheetData sheetId="0">
        <row r="4">
          <cell r="D4" t="str">
            <v>Accounts Payable Manager</v>
          </cell>
        </row>
        <row r="5">
          <cell r="D5" t="str">
            <v>QA/QC Manager</v>
          </cell>
        </row>
        <row r="6">
          <cell r="D6" t="str">
            <v>Electrical Engineer</v>
          </cell>
        </row>
        <row r="7">
          <cell r="D7" t="str">
            <v>Site Manager</v>
          </cell>
        </row>
        <row r="8">
          <cell r="D8" t="str">
            <v>Health and Safety Manager</v>
          </cell>
        </row>
        <row r="9">
          <cell r="D9" t="str">
            <v>IT System Administrator</v>
          </cell>
        </row>
        <row r="10">
          <cell r="D10" t="str">
            <v>Procurement Analyst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C260ED-FAB6-4274-881B-04A47CDFCD0A}" name="Table1" displayName="Table1" ref="A1:N50" totalsRowShown="0" headerRowDxfId="23" headerRowBorderDxfId="22" tableBorderDxfId="21" totalsRowBorderDxfId="20">
  <autoFilter ref="A1:N50" xr:uid="{0FC260ED-FAB6-4274-881B-04A47CDFCD0A}"/>
  <tableColumns count="14">
    <tableColumn id="1" xr3:uid="{9DC00DBD-A3B2-4A8F-A51F-77CFED0BF76D}" name="name" dataDxfId="19"/>
    <tableColumn id="2" xr3:uid="{887BDDB8-1F92-4B71-B989-8421F5033522}" name="firstName" dataDxfId="18"/>
    <tableColumn id="3" xr3:uid="{440D335C-39E6-43B3-9AB2-56E3D24CBBD6}" name="lastName" dataDxfId="17"/>
    <tableColumn id="4" xr3:uid="{D25FC255-9A15-4C47-AB72-4F00BF55F5C1}" name="username" dataDxfId="16"/>
    <tableColumn id="5" xr3:uid="{47ABCB53-BCB7-4D38-B833-56F938F3C3CF}" name="email" dataDxfId="15"/>
    <tableColumn id="6" xr3:uid="{3B4E1CFC-1714-42E6-8080-39762AE94139}" name="jobTitle" dataDxfId="14"/>
    <tableColumn id="7" xr3:uid="{A007661F-903C-419F-AD4B-9865BE4D5E6A}" name="Division" dataDxfId="13"/>
    <tableColumn id="8" xr3:uid="{085C9AAA-ED1E-49CA-A6E1-CAF0063C4410}" name="startDate" dataDxfId="12"/>
    <tableColumn id="16" xr3:uid="{F1B375FC-B01D-4852-88DC-B147BC562341}" name="password" dataDxfId="2"/>
    <tableColumn id="9" xr3:uid="{39775881-4B8A-491E-BF64-017FBE4947EA}" name="energixMobile" dataDxfId="11"/>
    <tableColumn id="11" xr3:uid="{07B3ADF6-E436-4883-A990-37FBF89A894A}" name="model" dataDxfId="10"/>
    <tableColumn id="12" xr3:uid="{42F42D24-E9B4-42F4-B75A-435E4F3B79B5}" name="serial" dataDxfId="9"/>
    <tableColumn id="13" xr3:uid="{C4385105-97D9-4BD5-8949-1A5701509A12}" name="hostName" dataDxfId="8"/>
    <tableColumn id="14" xr3:uid="{BC54165C-9BAB-4953-8902-590085673ECE}" name="AnyDesk ID" dataDxfId="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E50"/>
  <sheetViews>
    <sheetView tabSelected="1" topLeftCell="A9" zoomScale="90" zoomScaleNormal="90" workbookViewId="0">
      <selection activeCell="A42" sqref="A42:N42"/>
    </sheetView>
  </sheetViews>
  <sheetFormatPr defaultRowHeight="14.4" x14ac:dyDescent="0.3"/>
  <cols>
    <col min="1" max="1" width="21.33203125" bestFit="1" customWidth="1"/>
    <col min="2" max="2" width="15" customWidth="1"/>
    <col min="3" max="3" width="17.33203125" customWidth="1"/>
    <col min="4" max="4" width="15.109375" customWidth="1"/>
    <col min="5" max="5" width="40.109375" style="1" bestFit="1" customWidth="1"/>
    <col min="6" max="6" width="32" customWidth="1"/>
    <col min="7" max="7" width="14.5546875" customWidth="1"/>
    <col min="8" max="8" width="14.21875" style="4" customWidth="1"/>
    <col min="9" max="9" width="19.88671875" style="4" bestFit="1" customWidth="1"/>
    <col min="10" max="10" width="19.33203125" style="2" customWidth="1"/>
    <col min="11" max="11" width="10.6640625" customWidth="1"/>
    <col min="12" max="12" width="11.6640625" customWidth="1"/>
    <col min="13" max="13" width="16.88671875" customWidth="1"/>
    <col min="14" max="14" width="16.6640625" style="1" customWidth="1"/>
  </cols>
  <sheetData>
    <row r="1" spans="1:14" s="3" customFormat="1" ht="15" customHeight="1" x14ac:dyDescent="0.3">
      <c r="A1" s="6" t="s">
        <v>7</v>
      </c>
      <c r="B1" s="7" t="s">
        <v>8</v>
      </c>
      <c r="C1" s="8" t="s">
        <v>9</v>
      </c>
      <c r="D1" s="8" t="s">
        <v>168</v>
      </c>
      <c r="E1" s="7" t="s">
        <v>24</v>
      </c>
      <c r="F1" s="8" t="s">
        <v>25</v>
      </c>
      <c r="G1" s="8" t="s">
        <v>27</v>
      </c>
      <c r="H1" s="9" t="s">
        <v>26</v>
      </c>
      <c r="I1" s="11" t="s">
        <v>36</v>
      </c>
      <c r="J1" s="10" t="s">
        <v>30</v>
      </c>
      <c r="K1" s="8" t="s">
        <v>162</v>
      </c>
      <c r="L1" s="8" t="s">
        <v>35</v>
      </c>
      <c r="M1" s="8" t="s">
        <v>34</v>
      </c>
      <c r="N1" s="12" t="s">
        <v>39</v>
      </c>
    </row>
    <row r="2" spans="1:14" ht="15" customHeight="1" x14ac:dyDescent="0.3">
      <c r="A2" s="13" t="s">
        <v>0</v>
      </c>
      <c r="B2" s="14" t="s">
        <v>10</v>
      </c>
      <c r="C2" s="15" t="s">
        <v>11</v>
      </c>
      <c r="D2" s="15" t="str">
        <f t="shared" ref="D2:D44" si="0">_xlfn.CONCAT(LOWER(B2),".",LOWER(C2))</f>
        <v>neli.smith</v>
      </c>
      <c r="E2" s="14" t="str">
        <f t="shared" ref="E2:E44" si="1">_xlfn.CONCAT(LOWER(B2),".",LOWER(C2),"@energixrenewables.com")</f>
        <v>neli.smith@energixrenewables.com</v>
      </c>
      <c r="F2" s="15" t="str">
        <f>'[1]energix - new employe'!$D$4</f>
        <v>Accounts Payable Manager</v>
      </c>
      <c r="G2" s="15" t="s">
        <v>28</v>
      </c>
      <c r="H2" s="16">
        <v>45453</v>
      </c>
      <c r="I2" s="18"/>
      <c r="J2" s="17">
        <v>2028919025</v>
      </c>
      <c r="K2" s="15" t="s">
        <v>164</v>
      </c>
      <c r="L2" s="15"/>
      <c r="M2" s="15" t="str">
        <f>CONCATENATE((LEFT(B2,1)&amp;C2),"-",K2)</f>
        <v>NSmith-TB14</v>
      </c>
      <c r="N2" s="19"/>
    </row>
    <row r="3" spans="1:14" ht="15" customHeight="1" x14ac:dyDescent="0.3">
      <c r="A3" s="20" t="s">
        <v>3</v>
      </c>
      <c r="B3" s="21" t="s">
        <v>16</v>
      </c>
      <c r="C3" s="22" t="s">
        <v>17</v>
      </c>
      <c r="D3" s="22" t="str">
        <f t="shared" si="0"/>
        <v>joshua.bonneau</v>
      </c>
      <c r="E3" s="21" t="str">
        <f t="shared" si="1"/>
        <v>joshua.bonneau@energixrenewables.com</v>
      </c>
      <c r="F3" s="22" t="str">
        <f>'[1]energix - new employe'!$D$7</f>
        <v>Site Manager</v>
      </c>
      <c r="G3" s="22" t="s">
        <v>29</v>
      </c>
      <c r="H3" s="23">
        <v>45460</v>
      </c>
      <c r="I3" s="25" t="s">
        <v>44</v>
      </c>
      <c r="J3" s="24" t="s">
        <v>31</v>
      </c>
      <c r="K3" s="22" t="s">
        <v>163</v>
      </c>
      <c r="L3" s="22" t="s">
        <v>43</v>
      </c>
      <c r="M3" s="22" t="str">
        <f>CONCATENATE((LEFT(B3,1)&amp;C3),"-",K3)</f>
        <v>JBonneau-E14</v>
      </c>
      <c r="N3" s="26" t="s">
        <v>47</v>
      </c>
    </row>
    <row r="4" spans="1:14" ht="15" customHeight="1" x14ac:dyDescent="0.3">
      <c r="A4" s="20" t="s">
        <v>4</v>
      </c>
      <c r="B4" s="21" t="s">
        <v>18</v>
      </c>
      <c r="C4" s="22" t="s">
        <v>19</v>
      </c>
      <c r="D4" s="22" t="str">
        <f t="shared" si="0"/>
        <v>quentin.hausey</v>
      </c>
      <c r="E4" s="21" t="str">
        <f t="shared" si="1"/>
        <v>quentin.hausey@energixrenewables.com</v>
      </c>
      <c r="F4" s="22" t="str">
        <f>'[1]energix - new employe'!$D$8</f>
        <v>Health and Safety Manager</v>
      </c>
      <c r="G4" s="22" t="s">
        <v>29</v>
      </c>
      <c r="H4" s="23">
        <v>45460</v>
      </c>
      <c r="I4" s="25" t="s">
        <v>45</v>
      </c>
      <c r="J4" s="24" t="s">
        <v>32</v>
      </c>
      <c r="K4" s="22" t="s">
        <v>164</v>
      </c>
      <c r="L4" s="22" t="s">
        <v>46</v>
      </c>
      <c r="M4" s="22" t="str">
        <f>CONCATENATE((LEFT(B4,1)&amp;C4),"-",K4)</f>
        <v>QHausey-TB14</v>
      </c>
      <c r="N4" s="26"/>
    </row>
    <row r="5" spans="1:14" ht="15" customHeight="1" x14ac:dyDescent="0.3">
      <c r="A5" s="20" t="s">
        <v>2</v>
      </c>
      <c r="B5" s="21" t="s">
        <v>14</v>
      </c>
      <c r="C5" s="22" t="s">
        <v>15</v>
      </c>
      <c r="D5" s="22" t="str">
        <f t="shared" si="0"/>
        <v>austin.mendoza</v>
      </c>
      <c r="E5" s="21" t="str">
        <f t="shared" si="1"/>
        <v>austin.mendoza@energixrenewables.com</v>
      </c>
      <c r="F5" s="22" t="str">
        <f>'[1]energix - new employe'!$D$6</f>
        <v>Electrical Engineer</v>
      </c>
      <c r="G5" s="22" t="s">
        <v>29</v>
      </c>
      <c r="H5" s="23">
        <v>45460</v>
      </c>
      <c r="I5" s="25" t="s">
        <v>40</v>
      </c>
      <c r="J5" s="24">
        <v>5713191868</v>
      </c>
      <c r="K5" s="22" t="s">
        <v>165</v>
      </c>
      <c r="L5" s="22" t="s">
        <v>41</v>
      </c>
      <c r="M5" s="22" t="str">
        <f>CONCATENATE((LEFT(B5,1)&amp;C5),"-",K5)</f>
        <v>AMendoza-P15</v>
      </c>
      <c r="N5" s="26" t="s">
        <v>42</v>
      </c>
    </row>
    <row r="6" spans="1:14" ht="15" customHeight="1" x14ac:dyDescent="0.3">
      <c r="A6" s="20" t="s">
        <v>6</v>
      </c>
      <c r="B6" s="21" t="s">
        <v>22</v>
      </c>
      <c r="C6" s="22" t="s">
        <v>23</v>
      </c>
      <c r="D6" s="22" t="str">
        <f t="shared" si="0"/>
        <v>choong-hoon.hyun</v>
      </c>
      <c r="E6" s="21" t="str">
        <f t="shared" si="1"/>
        <v>choong-hoon.hyun@energixrenewables.com</v>
      </c>
      <c r="F6" s="22" t="str">
        <f>'[1]energix - new employe'!$D$10</f>
        <v>Procurement Analyst</v>
      </c>
      <c r="G6" s="22" t="s">
        <v>29</v>
      </c>
      <c r="H6" s="23">
        <v>45467</v>
      </c>
      <c r="I6" s="25" t="s">
        <v>49</v>
      </c>
      <c r="J6" s="24" t="s">
        <v>33</v>
      </c>
      <c r="K6" s="22" t="s">
        <v>163</v>
      </c>
      <c r="L6" s="22" t="s">
        <v>48</v>
      </c>
      <c r="M6" s="22" t="str">
        <f>CONCATENATE((LEFT(B6,1)&amp;C6),"-",K6)</f>
        <v>CHyun-E14</v>
      </c>
      <c r="N6" s="26" t="s">
        <v>50</v>
      </c>
    </row>
    <row r="7" spans="1:14" ht="15" customHeight="1" x14ac:dyDescent="0.3">
      <c r="A7" s="20" t="s">
        <v>5</v>
      </c>
      <c r="B7" s="21" t="s">
        <v>20</v>
      </c>
      <c r="C7" s="22" t="s">
        <v>21</v>
      </c>
      <c r="D7" s="22" t="str">
        <f t="shared" si="0"/>
        <v>arie.krivolenco</v>
      </c>
      <c r="E7" s="21" t="str">
        <f t="shared" si="1"/>
        <v>arie.krivolenco@energixrenewables.com</v>
      </c>
      <c r="F7" s="22" t="str">
        <f>'[1]energix - new employe'!$D$9</f>
        <v>IT System Administrator</v>
      </c>
      <c r="G7" s="22" t="s">
        <v>28</v>
      </c>
      <c r="H7" s="23">
        <v>45467</v>
      </c>
      <c r="I7" s="25"/>
      <c r="J7" s="24" t="s">
        <v>100</v>
      </c>
      <c r="K7" s="22"/>
      <c r="L7" s="22"/>
      <c r="M7" s="22" t="str">
        <f>CONCATENATE((LEFT(B7,1)&amp;C7),"-",K7)</f>
        <v>AKrivolenco-</v>
      </c>
      <c r="N7" s="26"/>
    </row>
    <row r="8" spans="1:14" ht="15" customHeight="1" x14ac:dyDescent="0.3">
      <c r="A8" s="20" t="s">
        <v>52</v>
      </c>
      <c r="B8" s="21" t="s">
        <v>51</v>
      </c>
      <c r="C8" s="22" t="s">
        <v>53</v>
      </c>
      <c r="D8" s="22" t="str">
        <f t="shared" si="0"/>
        <v>jenna.wood</v>
      </c>
      <c r="E8" s="21" t="str">
        <f t="shared" si="1"/>
        <v>jenna.wood@energixrenewables.com</v>
      </c>
      <c r="F8" s="22" t="s">
        <v>54</v>
      </c>
      <c r="G8" s="22" t="s">
        <v>28</v>
      </c>
      <c r="H8" s="23">
        <v>45469</v>
      </c>
      <c r="I8" s="27" t="s">
        <v>56</v>
      </c>
      <c r="J8" s="24" t="s">
        <v>55</v>
      </c>
      <c r="K8" s="22" t="s">
        <v>163</v>
      </c>
      <c r="L8" s="22" t="s">
        <v>79</v>
      </c>
      <c r="M8" s="22" t="str">
        <f>CONCATENATE((LEFT(B8,1)&amp;C8),"-",K8)</f>
        <v>JWood-E14</v>
      </c>
      <c r="N8" s="26" t="s">
        <v>80</v>
      </c>
    </row>
    <row r="9" spans="1:14" ht="15" customHeight="1" x14ac:dyDescent="0.3">
      <c r="A9" s="28" t="s">
        <v>91</v>
      </c>
      <c r="B9" s="21" t="s">
        <v>92</v>
      </c>
      <c r="C9" s="22" t="s">
        <v>93</v>
      </c>
      <c r="D9" s="22" t="str">
        <f t="shared" si="0"/>
        <v>maya.lantner</v>
      </c>
      <c r="E9" s="21" t="str">
        <f t="shared" si="1"/>
        <v>maya.lantner@energixrenewables.com</v>
      </c>
      <c r="F9" s="22" t="s">
        <v>94</v>
      </c>
      <c r="G9" s="22" t="s">
        <v>28</v>
      </c>
      <c r="H9" s="23">
        <v>45474</v>
      </c>
      <c r="I9" s="25" t="s">
        <v>95</v>
      </c>
      <c r="J9" s="24" t="s">
        <v>161</v>
      </c>
      <c r="K9" s="22" t="s">
        <v>166</v>
      </c>
      <c r="L9" s="22"/>
      <c r="M9" s="22" t="str">
        <f>CONCATENATE((LEFT(B9,1)&amp;C9),"-",K9)</f>
        <v>MLantner-L14</v>
      </c>
      <c r="N9" s="26" t="s">
        <v>101</v>
      </c>
    </row>
    <row r="10" spans="1:14" ht="15" customHeight="1" x14ac:dyDescent="0.3">
      <c r="A10" s="28" t="s">
        <v>109</v>
      </c>
      <c r="B10" s="21" t="s">
        <v>103</v>
      </c>
      <c r="C10" s="22" t="s">
        <v>104</v>
      </c>
      <c r="D10" s="22" t="str">
        <f t="shared" si="0"/>
        <v>charli.beam</v>
      </c>
      <c r="E10" s="21" t="str">
        <f t="shared" si="1"/>
        <v>charli.beam@energixrenewables.com</v>
      </c>
      <c r="F10" s="22" t="s">
        <v>105</v>
      </c>
      <c r="G10" s="22" t="s">
        <v>28</v>
      </c>
      <c r="H10" s="23">
        <v>45481</v>
      </c>
      <c r="I10" s="27" t="s">
        <v>108</v>
      </c>
      <c r="J10" s="24" t="s">
        <v>106</v>
      </c>
      <c r="K10" s="22" t="s">
        <v>163</v>
      </c>
      <c r="L10" s="22"/>
      <c r="M10" s="22" t="str">
        <f>CONCATENATE((LEFT(B10,1)&amp;C10),"-",K10)</f>
        <v>CBeam-E14</v>
      </c>
      <c r="N10" s="26">
        <v>1061679871</v>
      </c>
    </row>
    <row r="11" spans="1:14" ht="15" customHeight="1" x14ac:dyDescent="0.3">
      <c r="A11" s="20" t="s">
        <v>60</v>
      </c>
      <c r="B11" s="21" t="s">
        <v>64</v>
      </c>
      <c r="C11" s="22" t="s">
        <v>68</v>
      </c>
      <c r="D11" s="22" t="str">
        <f t="shared" si="0"/>
        <v>shyam.kurapati</v>
      </c>
      <c r="E11" s="21" t="str">
        <f t="shared" si="1"/>
        <v>shyam.kurapati@energixrenewables.com</v>
      </c>
      <c r="F11" s="22" t="s">
        <v>74</v>
      </c>
      <c r="G11" s="22" t="s">
        <v>29</v>
      </c>
      <c r="H11" s="23">
        <v>45481</v>
      </c>
      <c r="I11" s="25" t="s">
        <v>89</v>
      </c>
      <c r="J11" s="24" t="s">
        <v>78</v>
      </c>
      <c r="K11" s="22" t="s">
        <v>167</v>
      </c>
      <c r="L11" s="22"/>
      <c r="M11" s="22" t="str">
        <f>CONCATENATE((LEFT(B11,1)&amp;C11),"-",K11)</f>
        <v>SKurapati-P16</v>
      </c>
      <c r="N11" s="26" t="s">
        <v>110</v>
      </c>
    </row>
    <row r="12" spans="1:14" ht="15" customHeight="1" x14ac:dyDescent="0.3">
      <c r="A12" s="20" t="s">
        <v>57</v>
      </c>
      <c r="B12" s="21" t="s">
        <v>61</v>
      </c>
      <c r="C12" s="22" t="s">
        <v>65</v>
      </c>
      <c r="D12" s="22" t="str">
        <f t="shared" si="0"/>
        <v>robert.moss</v>
      </c>
      <c r="E12" s="21" t="str">
        <f t="shared" si="1"/>
        <v>robert.moss@energixrenewables.com</v>
      </c>
      <c r="F12" s="22" t="s">
        <v>69</v>
      </c>
      <c r="G12" s="22" t="s">
        <v>70</v>
      </c>
      <c r="H12" s="23">
        <v>45481</v>
      </c>
      <c r="I12" s="25" t="s">
        <v>86</v>
      </c>
      <c r="J12" s="24" t="s">
        <v>75</v>
      </c>
      <c r="K12" s="22" t="s">
        <v>166</v>
      </c>
      <c r="L12" s="22" t="s">
        <v>169</v>
      </c>
      <c r="M12" s="22" t="str">
        <f>CONCATENATE((LEFT(B12,1)&amp;C12),"-",K12)</f>
        <v>RMoss-L14</v>
      </c>
      <c r="N12" s="26" t="s">
        <v>170</v>
      </c>
    </row>
    <row r="13" spans="1:14" ht="17.399999999999999" customHeight="1" x14ac:dyDescent="0.3">
      <c r="A13" s="13" t="s">
        <v>58</v>
      </c>
      <c r="B13" s="14" t="s">
        <v>62</v>
      </c>
      <c r="C13" s="15" t="s">
        <v>66</v>
      </c>
      <c r="D13" s="15" t="str">
        <f t="shared" si="0"/>
        <v>ritu.kunwar</v>
      </c>
      <c r="E13" s="14" t="str">
        <f t="shared" si="1"/>
        <v>ritu.kunwar@energixrenewables.com</v>
      </c>
      <c r="F13" s="15" t="s">
        <v>71</v>
      </c>
      <c r="G13" s="15" t="s">
        <v>28</v>
      </c>
      <c r="H13" s="16">
        <v>45488</v>
      </c>
      <c r="I13" s="18" t="s">
        <v>87</v>
      </c>
      <c r="J13" s="17" t="s">
        <v>76</v>
      </c>
      <c r="K13" s="15" t="s">
        <v>166</v>
      </c>
      <c r="L13" s="15" t="s">
        <v>172</v>
      </c>
      <c r="M13" s="15" t="str">
        <f>CONCATENATE((LEFT(B13,1)&amp;C13),"-",K13)</f>
        <v>RKunwar-L14</v>
      </c>
      <c r="N13" s="19" t="s">
        <v>171</v>
      </c>
    </row>
    <row r="14" spans="1:14" ht="17.399999999999999" customHeight="1" x14ac:dyDescent="0.3">
      <c r="A14" s="28" t="s">
        <v>175</v>
      </c>
      <c r="B14" s="21" t="s">
        <v>176</v>
      </c>
      <c r="C14" s="22" t="s">
        <v>177</v>
      </c>
      <c r="D14" s="22" t="str">
        <f t="shared" si="0"/>
        <v>michael.koch</v>
      </c>
      <c r="E14" s="21" t="str">
        <f t="shared" si="1"/>
        <v>michael.koch@energixrenewables.com</v>
      </c>
      <c r="F14" s="22" t="s">
        <v>178</v>
      </c>
      <c r="G14" s="22" t="s">
        <v>28</v>
      </c>
      <c r="H14" s="23">
        <v>45489</v>
      </c>
      <c r="I14" s="25"/>
      <c r="J14" s="24" t="s">
        <v>140</v>
      </c>
      <c r="K14" s="22" t="s">
        <v>180</v>
      </c>
      <c r="L14" s="22" t="s">
        <v>179</v>
      </c>
      <c r="M14" s="22" t="str">
        <f>CONCATENATE((LEFT(B14,1)&amp;C14),"-",K14)</f>
        <v>MKoch-X1</v>
      </c>
      <c r="N14" s="26"/>
    </row>
    <row r="15" spans="1:14" ht="15" customHeight="1" x14ac:dyDescent="0.3">
      <c r="A15" s="28" t="s">
        <v>116</v>
      </c>
      <c r="B15" s="21" t="s">
        <v>117</v>
      </c>
      <c r="C15" s="22" t="s">
        <v>118</v>
      </c>
      <c r="D15" s="22" t="str">
        <f t="shared" si="0"/>
        <v>richard.glass</v>
      </c>
      <c r="E15" s="21" t="str">
        <f t="shared" si="1"/>
        <v>richard.glass@energixrenewables.com</v>
      </c>
      <c r="F15" s="22" t="s">
        <v>119</v>
      </c>
      <c r="G15" s="22" t="s">
        <v>29</v>
      </c>
      <c r="H15" s="23">
        <v>45495</v>
      </c>
      <c r="I15" s="27" t="s">
        <v>120</v>
      </c>
      <c r="J15" s="24" t="s">
        <v>138</v>
      </c>
      <c r="K15" s="22"/>
      <c r="L15" s="22"/>
      <c r="M15" s="22" t="str">
        <f>CONCATENATE((LEFT(B15,1)&amp;C15),"-",K15)</f>
        <v>RGlass-</v>
      </c>
      <c r="N15" s="26" t="s">
        <v>174</v>
      </c>
    </row>
    <row r="16" spans="1:14" ht="15" customHeight="1" x14ac:dyDescent="0.3">
      <c r="A16" s="13" t="s">
        <v>1</v>
      </c>
      <c r="B16" s="14" t="s">
        <v>12</v>
      </c>
      <c r="C16" s="15" t="s">
        <v>13</v>
      </c>
      <c r="D16" s="15" t="str">
        <f t="shared" si="0"/>
        <v>shawn.ferguson</v>
      </c>
      <c r="E16" s="14" t="str">
        <f t="shared" si="1"/>
        <v>shawn.ferguson@energixrenewables.com</v>
      </c>
      <c r="F16" s="15" t="str">
        <f>'[1]energix - new employe'!$D$5</f>
        <v>QA/QC Manager</v>
      </c>
      <c r="G16" s="15" t="s">
        <v>29</v>
      </c>
      <c r="H16" s="16">
        <v>45460</v>
      </c>
      <c r="I16" s="18" t="s">
        <v>37</v>
      </c>
      <c r="J16" s="17">
        <v>5713191457</v>
      </c>
      <c r="K16" s="15" t="s">
        <v>163</v>
      </c>
      <c r="L16" s="15" t="s">
        <v>38</v>
      </c>
      <c r="M16" s="15" t="str">
        <f>CONCATENATE((LEFT(B16,1)&amp;C16),"-",K16)</f>
        <v>SFerguson-E14</v>
      </c>
      <c r="N16" s="19"/>
    </row>
    <row r="17" spans="1:681" ht="15" customHeight="1" x14ac:dyDescent="0.3">
      <c r="A17" s="28" t="s">
        <v>121</v>
      </c>
      <c r="B17" s="21" t="s">
        <v>122</v>
      </c>
      <c r="C17" s="22" t="s">
        <v>123</v>
      </c>
      <c r="D17" s="22" t="str">
        <f t="shared" si="0"/>
        <v>alex.zhou</v>
      </c>
      <c r="E17" s="21" t="str">
        <f t="shared" si="1"/>
        <v>alex.zhou@energixrenewables.com</v>
      </c>
      <c r="F17" s="22" t="s">
        <v>124</v>
      </c>
      <c r="G17" s="22" t="s">
        <v>28</v>
      </c>
      <c r="H17" s="23">
        <v>45502</v>
      </c>
      <c r="I17" s="27" t="s">
        <v>125</v>
      </c>
      <c r="J17" s="24" t="s">
        <v>139</v>
      </c>
      <c r="K17" s="22" t="s">
        <v>166</v>
      </c>
      <c r="L17" s="22" t="s">
        <v>173</v>
      </c>
      <c r="M17" s="22" t="str">
        <f>CONCATENATE((LEFT(B17,1)&amp;C17),"-",K17)</f>
        <v>AZhou-L14</v>
      </c>
      <c r="N17" s="26" t="s">
        <v>185</v>
      </c>
    </row>
    <row r="18" spans="1:681" x14ac:dyDescent="0.3">
      <c r="A18" s="13" t="s">
        <v>59</v>
      </c>
      <c r="B18" s="14" t="s">
        <v>63</v>
      </c>
      <c r="C18" s="15" t="s">
        <v>67</v>
      </c>
      <c r="D18" s="15" t="str">
        <f t="shared" si="0"/>
        <v>ning.chi</v>
      </c>
      <c r="E18" s="14" t="str">
        <f t="shared" si="1"/>
        <v>ning.chi@energixrenewables.com</v>
      </c>
      <c r="F18" s="15" t="s">
        <v>72</v>
      </c>
      <c r="G18" s="15" t="s">
        <v>73</v>
      </c>
      <c r="H18" s="16">
        <v>45502</v>
      </c>
      <c r="I18" s="18" t="s">
        <v>88</v>
      </c>
      <c r="J18" s="17" t="s">
        <v>77</v>
      </c>
      <c r="K18" s="15"/>
      <c r="L18" s="15"/>
      <c r="M18" s="15" t="str">
        <f>CONCATENATE((LEFT(B18,1)&amp;C18),"-",K18)</f>
        <v>NChi-</v>
      </c>
      <c r="N18" s="19"/>
    </row>
    <row r="19" spans="1:681" x14ac:dyDescent="0.3">
      <c r="A19" s="28" t="s">
        <v>81</v>
      </c>
      <c r="B19" s="21" t="s">
        <v>82</v>
      </c>
      <c r="C19" s="22" t="s">
        <v>83</v>
      </c>
      <c r="D19" s="22" t="str">
        <f t="shared" si="0"/>
        <v>bailey.lieberman</v>
      </c>
      <c r="E19" s="21" t="str">
        <f t="shared" si="1"/>
        <v>bailey.lieberman@energixrenewables.com</v>
      </c>
      <c r="F19" s="22" t="s">
        <v>84</v>
      </c>
      <c r="G19" s="22" t="s">
        <v>29</v>
      </c>
      <c r="H19" s="23">
        <v>45502</v>
      </c>
      <c r="I19" s="25" t="s">
        <v>90</v>
      </c>
      <c r="J19" s="24" t="s">
        <v>85</v>
      </c>
      <c r="K19" s="22" t="s">
        <v>186</v>
      </c>
      <c r="L19" s="22" t="s">
        <v>189</v>
      </c>
      <c r="M19" s="22" t="str">
        <f>CONCATENATE((LEFT(B19,1)&amp;C19),"-",K19)</f>
        <v>BLieberman-E15</v>
      </c>
      <c r="N19" s="26" t="s">
        <v>188</v>
      </c>
    </row>
    <row r="20" spans="1:681" x14ac:dyDescent="0.3">
      <c r="A20" s="29" t="s">
        <v>181</v>
      </c>
      <c r="B20" s="15" t="s">
        <v>182</v>
      </c>
      <c r="C20" s="15" t="s">
        <v>183</v>
      </c>
      <c r="D20" s="15" t="str">
        <f t="shared" si="0"/>
        <v>william.sorrell</v>
      </c>
      <c r="E20" s="14" t="str">
        <f t="shared" si="1"/>
        <v>william.sorrell@energixrenewables.com</v>
      </c>
      <c r="F20" s="15" t="s">
        <v>184</v>
      </c>
      <c r="G20" s="15" t="s">
        <v>29</v>
      </c>
      <c r="H20" s="16">
        <v>45502</v>
      </c>
      <c r="I20" s="45" t="s">
        <v>126</v>
      </c>
      <c r="J20" s="17" t="s">
        <v>141</v>
      </c>
      <c r="K20" s="15" t="s">
        <v>163</v>
      </c>
      <c r="L20" s="15" t="s">
        <v>190</v>
      </c>
      <c r="M20" s="15" t="str">
        <f>CONCATENATE((LEFT(B20,1)&amp;C20),"-",K20)</f>
        <v>WSorrell-E14</v>
      </c>
      <c r="N20" s="19" t="s">
        <v>187</v>
      </c>
    </row>
    <row r="21" spans="1:681" ht="15" customHeight="1" x14ac:dyDescent="0.3">
      <c r="A21" s="28" t="s">
        <v>96</v>
      </c>
      <c r="B21" s="21" t="s">
        <v>97</v>
      </c>
      <c r="C21" s="22" t="s">
        <v>98</v>
      </c>
      <c r="D21" s="22" t="str">
        <f t="shared" si="0"/>
        <v>hagai.miller</v>
      </c>
      <c r="E21" s="21" t="str">
        <f t="shared" si="1"/>
        <v>hagai.miller@energixrenewables.com</v>
      </c>
      <c r="F21" s="22" t="s">
        <v>99</v>
      </c>
      <c r="G21" s="22" t="s">
        <v>28</v>
      </c>
      <c r="H21" s="23">
        <v>45519</v>
      </c>
      <c r="I21" s="25" t="s">
        <v>107</v>
      </c>
      <c r="J21" s="24" t="s">
        <v>102</v>
      </c>
      <c r="K21" s="22"/>
      <c r="L21" s="22"/>
      <c r="M21" s="22" t="str">
        <f>CONCATENATE((LEFT(B21,1)&amp;C21),"-",K21)</f>
        <v>HMiller-</v>
      </c>
      <c r="N21" s="26"/>
    </row>
    <row r="22" spans="1:681" s="5" customFormat="1" x14ac:dyDescent="0.3">
      <c r="A22" s="29" t="s">
        <v>111</v>
      </c>
      <c r="B22" s="14" t="s">
        <v>112</v>
      </c>
      <c r="C22" s="15" t="s">
        <v>113</v>
      </c>
      <c r="D22" s="15" t="str">
        <f t="shared" si="0"/>
        <v>jerry.plemmons</v>
      </c>
      <c r="E22" s="30" t="str">
        <f t="shared" si="1"/>
        <v>jerry.plemmons@energixrenewables.com</v>
      </c>
      <c r="F22" s="15" t="s">
        <v>114</v>
      </c>
      <c r="G22" s="15" t="s">
        <v>70</v>
      </c>
      <c r="H22" s="16">
        <v>45509</v>
      </c>
      <c r="I22" s="18" t="s">
        <v>115</v>
      </c>
      <c r="J22" s="17" t="s">
        <v>137</v>
      </c>
      <c r="K22" s="15" t="s">
        <v>163</v>
      </c>
      <c r="L22" s="15" t="s">
        <v>191</v>
      </c>
      <c r="M22" s="15" t="str">
        <f>CONCATENATE((LEFT(B22,1)&amp;C22),"-",K22)</f>
        <v>JPlemmons-E14</v>
      </c>
      <c r="N22" s="19" t="s">
        <v>192</v>
      </c>
    </row>
    <row r="23" spans="1:681" x14ac:dyDescent="0.3">
      <c r="A23" s="28" t="s">
        <v>194</v>
      </c>
      <c r="B23" s="22" t="s">
        <v>195</v>
      </c>
      <c r="C23" s="22" t="s">
        <v>196</v>
      </c>
      <c r="D23" s="22" t="str">
        <f t="shared" si="0"/>
        <v>hamza.khalil</v>
      </c>
      <c r="E23" s="21" t="str">
        <f t="shared" si="1"/>
        <v>hamza.khalil@energixrenewables.com</v>
      </c>
      <c r="F23" s="22" t="s">
        <v>198</v>
      </c>
      <c r="G23" s="22" t="s">
        <v>28</v>
      </c>
      <c r="H23" s="23">
        <v>45509</v>
      </c>
      <c r="I23" s="27" t="s">
        <v>127</v>
      </c>
      <c r="J23" s="24" t="s">
        <v>142</v>
      </c>
      <c r="K23" s="22" t="s">
        <v>163</v>
      </c>
      <c r="L23" s="22" t="s">
        <v>201</v>
      </c>
      <c r="M23" s="22" t="str">
        <f>CONCATENATE((LEFT(B23,1)&amp;C23),"-",K23)</f>
        <v>HKhalil-E14</v>
      </c>
      <c r="N23" s="26"/>
    </row>
    <row r="24" spans="1:681" x14ac:dyDescent="0.3">
      <c r="A24" s="28" t="s">
        <v>193</v>
      </c>
      <c r="B24" s="22" t="s">
        <v>122</v>
      </c>
      <c r="C24" s="22" t="s">
        <v>197</v>
      </c>
      <c r="D24" s="22" t="str">
        <f t="shared" si="0"/>
        <v>alex.zecha</v>
      </c>
      <c r="E24" s="21" t="str">
        <f t="shared" si="1"/>
        <v>alex.zecha@energixrenewables.com</v>
      </c>
      <c r="F24" s="22" t="s">
        <v>199</v>
      </c>
      <c r="G24" s="22" t="s">
        <v>70</v>
      </c>
      <c r="H24" s="23">
        <v>45509</v>
      </c>
      <c r="I24" s="27" t="s">
        <v>128</v>
      </c>
      <c r="J24" s="24" t="s">
        <v>143</v>
      </c>
      <c r="K24" s="22" t="s">
        <v>164</v>
      </c>
      <c r="L24" s="22" t="s">
        <v>200</v>
      </c>
      <c r="M24" s="22" t="str">
        <f>CONCATENATE((LEFT(B24,1)&amp;C24),"-",K24)</f>
        <v>AZecha-TB14</v>
      </c>
      <c r="N24" s="26"/>
    </row>
    <row r="25" spans="1:681" x14ac:dyDescent="0.3">
      <c r="A25" s="28" t="s">
        <v>202</v>
      </c>
      <c r="B25" s="22" t="s">
        <v>203</v>
      </c>
      <c r="C25" s="22" t="s">
        <v>204</v>
      </c>
      <c r="D25" s="22" t="str">
        <f t="shared" si="0"/>
        <v>geena.montgomery</v>
      </c>
      <c r="E25" s="21" t="str">
        <f t="shared" si="1"/>
        <v>geena.montgomery@energixrenewables.com</v>
      </c>
      <c r="F25" s="22" t="s">
        <v>205</v>
      </c>
      <c r="G25" s="22" t="s">
        <v>28</v>
      </c>
      <c r="H25" s="23">
        <v>45523</v>
      </c>
      <c r="I25" s="27" t="s">
        <v>129</v>
      </c>
      <c r="J25" s="24" t="s">
        <v>144</v>
      </c>
      <c r="K25" s="22" t="s">
        <v>163</v>
      </c>
      <c r="L25" s="22" t="s">
        <v>206</v>
      </c>
      <c r="M25" s="22" t="str">
        <f>CONCATENATE((LEFT(B25,1)&amp;C25),"-",K25)</f>
        <v>GMontgomery-E14</v>
      </c>
      <c r="N25" s="26" t="s">
        <v>207</v>
      </c>
    </row>
    <row r="26" spans="1:681" x14ac:dyDescent="0.3">
      <c r="A26" s="28" t="s">
        <v>208</v>
      </c>
      <c r="B26" s="22" t="s">
        <v>209</v>
      </c>
      <c r="C26" s="22" t="s">
        <v>210</v>
      </c>
      <c r="D26" s="22" t="str">
        <f t="shared" si="0"/>
        <v>nate.horstick</v>
      </c>
      <c r="E26" s="21" t="str">
        <f t="shared" si="1"/>
        <v>nate.horstick@energixrenewables.com</v>
      </c>
      <c r="F26" s="22" t="s">
        <v>211</v>
      </c>
      <c r="G26" s="22" t="s">
        <v>73</v>
      </c>
      <c r="H26" s="23">
        <v>45538</v>
      </c>
      <c r="I26" s="27" t="s">
        <v>130</v>
      </c>
      <c r="J26" s="24" t="s">
        <v>145</v>
      </c>
      <c r="K26" s="22" t="s">
        <v>180</v>
      </c>
      <c r="L26" s="22"/>
      <c r="M26" s="22" t="str">
        <f>CONCATENATE((LEFT(B26,1)&amp;C26),"-",K26)</f>
        <v>NHorstick-X1</v>
      </c>
      <c r="N26" s="26"/>
    </row>
    <row r="27" spans="1:681" x14ac:dyDescent="0.3">
      <c r="A27" s="28" t="s">
        <v>212</v>
      </c>
      <c r="B27" s="22" t="s">
        <v>213</v>
      </c>
      <c r="C27" s="22" t="s">
        <v>214</v>
      </c>
      <c r="D27" s="22" t="str">
        <f t="shared" si="0"/>
        <v>paola.johnson</v>
      </c>
      <c r="E27" s="21" t="str">
        <f t="shared" si="1"/>
        <v>paola.johnson@energixrenewables.com</v>
      </c>
      <c r="F27" s="22" t="s">
        <v>215</v>
      </c>
      <c r="G27" s="22" t="s">
        <v>28</v>
      </c>
      <c r="H27" s="23">
        <v>45544</v>
      </c>
      <c r="I27" s="27" t="s">
        <v>131</v>
      </c>
      <c r="J27" s="24" t="s">
        <v>146</v>
      </c>
      <c r="K27" s="22" t="s">
        <v>163</v>
      </c>
      <c r="L27" s="22" t="s">
        <v>221</v>
      </c>
      <c r="M27" s="22" t="str">
        <f>CONCATENATE((LEFT(B27,1)&amp;C27),"-",K27)</f>
        <v>PJohnson-E14</v>
      </c>
      <c r="N27" s="26" t="s">
        <v>222</v>
      </c>
    </row>
    <row r="28" spans="1:681" x14ac:dyDescent="0.3">
      <c r="A28" s="29" t="s">
        <v>216</v>
      </c>
      <c r="B28" s="15" t="s">
        <v>217</v>
      </c>
      <c r="C28" s="15" t="s">
        <v>218</v>
      </c>
      <c r="D28" s="15" t="str">
        <f t="shared" si="0"/>
        <v>greg.cox</v>
      </c>
      <c r="E28" s="14" t="str">
        <f t="shared" si="1"/>
        <v>greg.cox@energixrenewables.com</v>
      </c>
      <c r="F28" s="15" t="s">
        <v>119</v>
      </c>
      <c r="G28" s="15" t="s">
        <v>29</v>
      </c>
      <c r="H28" s="16">
        <v>45538</v>
      </c>
      <c r="I28" s="45" t="s">
        <v>135</v>
      </c>
      <c r="J28" s="17" t="s">
        <v>147</v>
      </c>
      <c r="K28" s="15" t="s">
        <v>163</v>
      </c>
      <c r="L28" s="15" t="s">
        <v>219</v>
      </c>
      <c r="M28" s="15" t="str">
        <f>CONCATENATE((LEFT(B28,1)&amp;C28),"-",K28)</f>
        <v>GCox-E14</v>
      </c>
      <c r="N28" s="19" t="s">
        <v>220</v>
      </c>
    </row>
    <row r="29" spans="1:681" x14ac:dyDescent="0.3">
      <c r="A29" s="28" t="s">
        <v>223</v>
      </c>
      <c r="B29" s="22" t="s">
        <v>224</v>
      </c>
      <c r="C29" s="22" t="s">
        <v>225</v>
      </c>
      <c r="D29" s="22" t="str">
        <f t="shared" si="0"/>
        <v>kyle.barnes</v>
      </c>
      <c r="E29" s="21" t="str">
        <f t="shared" si="1"/>
        <v>kyle.barnes@energixrenewables.com</v>
      </c>
      <c r="F29" s="22" t="s">
        <v>226</v>
      </c>
      <c r="G29" s="22" t="s">
        <v>73</v>
      </c>
      <c r="H29" s="23">
        <v>45544</v>
      </c>
      <c r="I29" s="27" t="s">
        <v>132</v>
      </c>
      <c r="J29" s="24" t="s">
        <v>148</v>
      </c>
      <c r="K29" s="22" t="s">
        <v>163</v>
      </c>
      <c r="L29" s="22" t="s">
        <v>227</v>
      </c>
      <c r="M29" s="22" t="str">
        <f>CONCATENATE((LEFT(B29,1)&amp;C29),"-",K29)</f>
        <v>KBarnes-E14</v>
      </c>
      <c r="N29" s="26" t="s">
        <v>228</v>
      </c>
    </row>
    <row r="30" spans="1:681" s="44" customFormat="1" x14ac:dyDescent="0.3">
      <c r="A30" s="28" t="s">
        <v>229</v>
      </c>
      <c r="B30" s="22" t="s">
        <v>230</v>
      </c>
      <c r="C30" s="22" t="s">
        <v>231</v>
      </c>
      <c r="D30" s="22" t="str">
        <f t="shared" si="0"/>
        <v>ahmad.akbari</v>
      </c>
      <c r="E30" s="21" t="str">
        <f t="shared" si="1"/>
        <v>ahmad.akbari@energixrenewables.com</v>
      </c>
      <c r="F30" s="22" t="s">
        <v>232</v>
      </c>
      <c r="G30" s="22" t="s">
        <v>29</v>
      </c>
      <c r="H30" s="23">
        <v>45544</v>
      </c>
      <c r="I30" s="27" t="s">
        <v>133</v>
      </c>
      <c r="J30" s="24" t="s">
        <v>137</v>
      </c>
      <c r="K30" s="22" t="s">
        <v>163</v>
      </c>
      <c r="L30" s="22" t="s">
        <v>191</v>
      </c>
      <c r="M30" s="22" t="str">
        <f>CONCATENATE((LEFT(B30,1)&amp;C30),"-",K30)</f>
        <v>AAkbari-E14</v>
      </c>
      <c r="N30" s="26" t="s">
        <v>192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</row>
    <row r="31" spans="1:681" x14ac:dyDescent="0.3">
      <c r="A31" s="28" t="s">
        <v>233</v>
      </c>
      <c r="B31" s="22" t="s">
        <v>234</v>
      </c>
      <c r="C31" s="22" t="s">
        <v>235</v>
      </c>
      <c r="D31" s="22" t="str">
        <f t="shared" si="0"/>
        <v>iris.yachin</v>
      </c>
      <c r="E31" s="21" t="str">
        <f t="shared" si="1"/>
        <v>iris.yachin@energixrenewables.com</v>
      </c>
      <c r="F31" s="22" t="s">
        <v>236</v>
      </c>
      <c r="G31" s="22" t="s">
        <v>73</v>
      </c>
      <c r="H31" s="23">
        <v>45546</v>
      </c>
      <c r="I31" s="27" t="s">
        <v>134</v>
      </c>
      <c r="J31" s="24" t="s">
        <v>150</v>
      </c>
      <c r="K31" s="22" t="s">
        <v>163</v>
      </c>
      <c r="L31" s="22" t="s">
        <v>238</v>
      </c>
      <c r="M31" s="22" t="str">
        <f>CONCATENATE((LEFT(B31,1)&amp;C31),"-",K31)</f>
        <v>IYachin-E14</v>
      </c>
      <c r="N31" s="26" t="s">
        <v>237</v>
      </c>
    </row>
    <row r="32" spans="1:681" x14ac:dyDescent="0.3">
      <c r="A32" s="28" t="s">
        <v>239</v>
      </c>
      <c r="B32" s="22" t="s">
        <v>240</v>
      </c>
      <c r="C32" s="22" t="s">
        <v>241</v>
      </c>
      <c r="D32" s="22" t="str">
        <f t="shared" si="0"/>
        <v>qynetta.fielder</v>
      </c>
      <c r="E32" s="21" t="str">
        <f t="shared" si="1"/>
        <v>qynetta.fielder@energixrenewables.com</v>
      </c>
      <c r="F32" s="22" t="s">
        <v>232</v>
      </c>
      <c r="G32" s="22" t="s">
        <v>29</v>
      </c>
      <c r="H32" s="23">
        <v>45565</v>
      </c>
      <c r="I32" s="27" t="s">
        <v>255</v>
      </c>
      <c r="J32" s="24" t="s">
        <v>152</v>
      </c>
      <c r="K32" s="22" t="s">
        <v>163</v>
      </c>
      <c r="L32" s="22" t="s">
        <v>219</v>
      </c>
      <c r="M32" s="22" t="str">
        <f>CONCATENATE((LEFT(B32,1)&amp;C32),"-",K32)</f>
        <v>QFielder-E14</v>
      </c>
      <c r="N32" s="26" t="s">
        <v>220</v>
      </c>
    </row>
    <row r="33" spans="1:681" x14ac:dyDescent="0.3">
      <c r="A33" s="29" t="s">
        <v>242</v>
      </c>
      <c r="B33" s="15" t="s">
        <v>243</v>
      </c>
      <c r="C33" s="15" t="s">
        <v>244</v>
      </c>
      <c r="D33" s="15" t="str">
        <f t="shared" si="0"/>
        <v>cesar.moreno</v>
      </c>
      <c r="E33" s="14" t="str">
        <f t="shared" si="1"/>
        <v>cesar.moreno@energixrenewables.com</v>
      </c>
      <c r="F33" s="15" t="s">
        <v>232</v>
      </c>
      <c r="G33" s="15" t="s">
        <v>29</v>
      </c>
      <c r="H33" s="16"/>
      <c r="I33" s="18"/>
      <c r="J33" s="17"/>
      <c r="K33" s="15"/>
      <c r="L33" s="15"/>
      <c r="M33" s="15" t="str">
        <f>CONCATENATE((LEFT(B33,1)&amp;C33),"-",K33)</f>
        <v>CMoreno-</v>
      </c>
      <c r="N33" s="19"/>
    </row>
    <row r="34" spans="1:681" s="46" customFormat="1" x14ac:dyDescent="0.3">
      <c r="A34" s="28" t="s">
        <v>245</v>
      </c>
      <c r="B34" s="22" t="s">
        <v>246</v>
      </c>
      <c r="C34" s="22" t="s">
        <v>247</v>
      </c>
      <c r="D34" s="22" t="str">
        <f t="shared" si="0"/>
        <v>shai.even</v>
      </c>
      <c r="E34" s="21" t="str">
        <f t="shared" si="1"/>
        <v>shai.even@energixrenewables.com</v>
      </c>
      <c r="F34" s="22" t="s">
        <v>248</v>
      </c>
      <c r="G34" s="22" t="s">
        <v>29</v>
      </c>
      <c r="H34" s="23">
        <v>45558</v>
      </c>
      <c r="I34" s="27" t="s">
        <v>136</v>
      </c>
      <c r="J34" s="24" t="s">
        <v>251</v>
      </c>
      <c r="K34" s="22" t="s">
        <v>180</v>
      </c>
      <c r="L34" s="22" t="s">
        <v>250</v>
      </c>
      <c r="M34" s="22" t="str">
        <f>CONCATENATE((LEFT(B34,1)&amp;C34),"-",K34)</f>
        <v>SEven-X1</v>
      </c>
      <c r="N34" s="26" t="s">
        <v>249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</row>
    <row r="35" spans="1:681" ht="15.6" x14ac:dyDescent="0.3">
      <c r="A35" s="28" t="s">
        <v>252</v>
      </c>
      <c r="B35" s="47" t="s">
        <v>253</v>
      </c>
      <c r="C35" s="22" t="s">
        <v>254</v>
      </c>
      <c r="D35" s="22" t="str">
        <f t="shared" si="0"/>
        <v>ashley.arthur</v>
      </c>
      <c r="E35" s="21" t="str">
        <f t="shared" si="1"/>
        <v>ashley.arthur@energixrenewables.com</v>
      </c>
      <c r="F35" s="22" t="s">
        <v>199</v>
      </c>
      <c r="G35" s="22" t="s">
        <v>70</v>
      </c>
      <c r="H35" s="23">
        <v>45572</v>
      </c>
      <c r="I35" s="27" t="s">
        <v>256</v>
      </c>
      <c r="J35" s="24" t="s">
        <v>153</v>
      </c>
      <c r="K35" s="22" t="s">
        <v>163</v>
      </c>
      <c r="L35" s="22" t="s">
        <v>272</v>
      </c>
      <c r="M35" s="22" t="str">
        <f>CONCATENATE((LEFT(B35,1)&amp;C35),"-",K35)</f>
        <v>AArthur-E14</v>
      </c>
      <c r="N35" s="26" t="s">
        <v>273</v>
      </c>
    </row>
    <row r="36" spans="1:681" ht="15.6" x14ac:dyDescent="0.3">
      <c r="A36" s="51" t="s">
        <v>268</v>
      </c>
      <c r="B36" s="50" t="s">
        <v>269</v>
      </c>
      <c r="C36" s="50" t="s">
        <v>270</v>
      </c>
      <c r="D36" s="50" t="str">
        <f t="shared" si="0"/>
        <v>culver.vanvleck</v>
      </c>
      <c r="E36" s="49" t="str">
        <f t="shared" si="1"/>
        <v>culver.vanvleck@energixrenewables.com</v>
      </c>
      <c r="F36" s="50" t="s">
        <v>271</v>
      </c>
      <c r="G36" s="22" t="s">
        <v>29</v>
      </c>
      <c r="H36" s="23">
        <v>45586</v>
      </c>
      <c r="I36" s="27" t="s">
        <v>257</v>
      </c>
      <c r="J36" s="24" t="s">
        <v>155</v>
      </c>
      <c r="K36" s="22" t="s">
        <v>163</v>
      </c>
      <c r="L36" s="22" t="s">
        <v>190</v>
      </c>
      <c r="M36" s="22" t="str">
        <f>CONCATENATE((LEFT(B36,1)&amp;C36),"-",K36)</f>
        <v>CVanVleck-E14</v>
      </c>
      <c r="N36" s="26" t="s">
        <v>280</v>
      </c>
    </row>
    <row r="37" spans="1:681" s="48" customFormat="1" x14ac:dyDescent="0.3">
      <c r="A37" s="28" t="s">
        <v>274</v>
      </c>
      <c r="B37" s="22" t="s">
        <v>275</v>
      </c>
      <c r="C37" s="22" t="s">
        <v>276</v>
      </c>
      <c r="D37" s="22" t="str">
        <f t="shared" si="0"/>
        <v>gal.bukshpan</v>
      </c>
      <c r="E37" s="21" t="str">
        <f t="shared" si="1"/>
        <v>gal.bukshpan@energixrenewables.com</v>
      </c>
      <c r="F37" s="22" t="s">
        <v>277</v>
      </c>
      <c r="G37" s="22" t="s">
        <v>70</v>
      </c>
      <c r="H37" s="23">
        <v>45579</v>
      </c>
      <c r="I37" s="27" t="s">
        <v>258</v>
      </c>
      <c r="J37" s="24"/>
      <c r="K37" s="22"/>
      <c r="L37" s="22"/>
      <c r="M37" s="22" t="str">
        <f>CONCATENATE((LEFT(B37,1)&amp;C37),"-",K37)</f>
        <v>GBukshpan-</v>
      </c>
      <c r="N37" s="26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</row>
    <row r="38" spans="1:681" x14ac:dyDescent="0.3">
      <c r="A38" s="28" t="s">
        <v>278</v>
      </c>
      <c r="B38" s="22" t="s">
        <v>112</v>
      </c>
      <c r="C38" s="22" t="s">
        <v>279</v>
      </c>
      <c r="D38" s="22" t="str">
        <f t="shared" si="0"/>
        <v>jerry.doss</v>
      </c>
      <c r="E38" s="21" t="str">
        <f t="shared" si="1"/>
        <v>jerry.doss@energixrenewables.com</v>
      </c>
      <c r="F38" s="22" t="s">
        <v>119</v>
      </c>
      <c r="G38" s="22" t="s">
        <v>29</v>
      </c>
      <c r="H38" s="23">
        <v>45580</v>
      </c>
      <c r="I38" s="27" t="s">
        <v>259</v>
      </c>
      <c r="J38" s="24" t="s">
        <v>156</v>
      </c>
      <c r="K38" s="22" t="s">
        <v>166</v>
      </c>
      <c r="L38" s="22" t="s">
        <v>281</v>
      </c>
      <c r="M38" s="22" t="str">
        <f>CONCATENATE((LEFT(B38,1)&amp;C38),"-",K38)</f>
        <v>JDoss-L14</v>
      </c>
      <c r="N38" s="26" t="s">
        <v>282</v>
      </c>
    </row>
    <row r="39" spans="1:681" x14ac:dyDescent="0.3">
      <c r="A39" s="28" t="s">
        <v>283</v>
      </c>
      <c r="B39" s="22" t="s">
        <v>284</v>
      </c>
      <c r="C39" s="22" t="s">
        <v>285</v>
      </c>
      <c r="D39" s="22" t="str">
        <f t="shared" si="0"/>
        <v>alan.becker</v>
      </c>
      <c r="E39" s="21" t="str">
        <f t="shared" si="1"/>
        <v>alan.becker@energixrenewables.com</v>
      </c>
      <c r="F39" s="22" t="s">
        <v>286</v>
      </c>
      <c r="G39" s="22" t="s">
        <v>28</v>
      </c>
      <c r="H39" s="23">
        <v>45593</v>
      </c>
      <c r="I39" s="27" t="s">
        <v>260</v>
      </c>
      <c r="J39" s="24" t="s">
        <v>287</v>
      </c>
      <c r="K39" s="22" t="s">
        <v>164</v>
      </c>
      <c r="L39" s="22" t="s">
        <v>288</v>
      </c>
      <c r="M39" s="22" t="str">
        <f>CONCATENATE((LEFT(B39,1)&amp;C39),"-",K39)</f>
        <v>ABecker-TB14</v>
      </c>
      <c r="N39" s="26"/>
    </row>
    <row r="40" spans="1:681" x14ac:dyDescent="0.3">
      <c r="A40" s="31" t="s">
        <v>289</v>
      </c>
      <c r="B40" s="32" t="s">
        <v>290</v>
      </c>
      <c r="C40" s="32" t="s">
        <v>291</v>
      </c>
      <c r="D40" s="32" t="str">
        <f t="shared" si="0"/>
        <v>pierpaolo.bonato</v>
      </c>
      <c r="E40" s="33" t="str">
        <f t="shared" si="1"/>
        <v>pierpaolo.bonato@energixrenewables.com</v>
      </c>
      <c r="F40" s="32" t="s">
        <v>199</v>
      </c>
      <c r="G40" s="32" t="s">
        <v>70</v>
      </c>
      <c r="H40" s="34">
        <v>45593</v>
      </c>
      <c r="I40" s="36" t="s">
        <v>261</v>
      </c>
      <c r="J40" s="35" t="s">
        <v>158</v>
      </c>
      <c r="K40" s="32"/>
      <c r="L40" s="32"/>
      <c r="M40" s="32" t="str">
        <f>CONCATENATE((LEFT(B40,1)&amp;C40),"-",K40)</f>
        <v>PBonato-</v>
      </c>
      <c r="N40" s="37"/>
    </row>
    <row r="41" spans="1:681" x14ac:dyDescent="0.3">
      <c r="A41" s="31" t="s">
        <v>292</v>
      </c>
      <c r="B41" s="32" t="s">
        <v>293</v>
      </c>
      <c r="C41" s="32" t="s">
        <v>294</v>
      </c>
      <c r="D41" s="32" t="str">
        <f>_xlfn.CONCAT(LOWER(B41),".",LOWER(C41))</f>
        <v>kaire.khan</v>
      </c>
      <c r="E41" s="33" t="str">
        <f t="shared" si="1"/>
        <v>kaire.khan@energixrenewables.com</v>
      </c>
      <c r="F41" s="32" t="s">
        <v>295</v>
      </c>
      <c r="G41" s="32" t="s">
        <v>28</v>
      </c>
      <c r="H41" s="34">
        <v>45600</v>
      </c>
      <c r="I41" s="36" t="s">
        <v>262</v>
      </c>
      <c r="J41" s="35" t="s">
        <v>159</v>
      </c>
      <c r="K41" s="32"/>
      <c r="L41" s="32"/>
      <c r="M41" s="32" t="str">
        <f>CONCATENATE((LEFT(B41,1)&amp;C41),"-",K41)</f>
        <v>KKhan-</v>
      </c>
      <c r="N41" s="37"/>
    </row>
    <row r="42" spans="1:681" x14ac:dyDescent="0.3">
      <c r="A42" s="28" t="s">
        <v>296</v>
      </c>
      <c r="B42" s="22" t="s">
        <v>297</v>
      </c>
      <c r="C42" s="22" t="s">
        <v>298</v>
      </c>
      <c r="D42" s="22" t="str">
        <f t="shared" si="0"/>
        <v>chad.haga</v>
      </c>
      <c r="E42" s="21" t="str">
        <f t="shared" si="1"/>
        <v>chad.haga@energixrenewables.com</v>
      </c>
      <c r="F42" s="22" t="s">
        <v>299</v>
      </c>
      <c r="G42" s="22" t="s">
        <v>28</v>
      </c>
      <c r="H42" s="23">
        <v>45586</v>
      </c>
      <c r="I42" s="27" t="s">
        <v>263</v>
      </c>
      <c r="J42" s="24" t="s">
        <v>300</v>
      </c>
      <c r="K42" s="22" t="s">
        <v>166</v>
      </c>
      <c r="L42" s="22" t="s">
        <v>304</v>
      </c>
      <c r="M42" s="22" t="str">
        <f>CONCATENATE((LEFT(B42,1)&amp;C42),"-",K42)</f>
        <v>CHaga-L14</v>
      </c>
      <c r="N42" s="26" t="s">
        <v>305</v>
      </c>
    </row>
    <row r="43" spans="1:681" x14ac:dyDescent="0.3">
      <c r="A43" s="31"/>
      <c r="B43" s="32"/>
      <c r="C43" s="32"/>
      <c r="D43" s="32" t="str">
        <f t="shared" si="0"/>
        <v>.</v>
      </c>
      <c r="E43" s="33" t="str">
        <f t="shared" si="1"/>
        <v>.@energixrenewables.com</v>
      </c>
      <c r="F43" s="32"/>
      <c r="G43" s="32"/>
      <c r="H43" s="34"/>
      <c r="I43" s="36" t="s">
        <v>264</v>
      </c>
      <c r="J43" s="35" t="s">
        <v>301</v>
      </c>
      <c r="K43" s="32"/>
      <c r="L43" s="32"/>
      <c r="M43" s="32" t="str">
        <f>CONCATENATE((LEFT(B43,1)&amp;C43),"-",K43)</f>
        <v>-</v>
      </c>
      <c r="N43" s="37"/>
    </row>
    <row r="44" spans="1:681" x14ac:dyDescent="0.3">
      <c r="A44" s="31"/>
      <c r="B44" s="32"/>
      <c r="C44" s="32"/>
      <c r="D44" s="32" t="str">
        <f t="shared" si="0"/>
        <v>.</v>
      </c>
      <c r="E44" s="33" t="str">
        <f t="shared" si="1"/>
        <v>.@energixrenewables.com</v>
      </c>
      <c r="F44" s="32"/>
      <c r="G44" s="32"/>
      <c r="H44" s="34"/>
      <c r="I44" s="36" t="s">
        <v>265</v>
      </c>
      <c r="J44" s="35" t="s">
        <v>302</v>
      </c>
      <c r="K44" s="32"/>
      <c r="L44" s="32"/>
      <c r="M44" s="32" t="str">
        <f>CONCATENATE((LEFT(B44,1)&amp;C44),"-",K44)</f>
        <v>-</v>
      </c>
      <c r="N44" s="37"/>
    </row>
    <row r="45" spans="1:681" x14ac:dyDescent="0.3">
      <c r="A45" s="38"/>
      <c r="B45" s="39"/>
      <c r="C45" s="39"/>
      <c r="D45" s="39"/>
      <c r="E45" s="40"/>
      <c r="F45" s="39"/>
      <c r="G45" s="39"/>
      <c r="H45" s="41"/>
      <c r="I45" s="42" t="s">
        <v>266</v>
      </c>
      <c r="J45" s="35" t="s">
        <v>303</v>
      </c>
      <c r="K45" s="39"/>
      <c r="L45" s="39"/>
      <c r="M45" s="39"/>
      <c r="N45" s="43"/>
    </row>
    <row r="46" spans="1:681" x14ac:dyDescent="0.3">
      <c r="A46" s="38"/>
      <c r="B46" s="39"/>
      <c r="C46" s="39"/>
      <c r="D46" s="39"/>
      <c r="E46" s="40"/>
      <c r="F46" s="39"/>
      <c r="G46" s="39"/>
      <c r="H46" s="41"/>
      <c r="I46" s="42" t="s">
        <v>267</v>
      </c>
      <c r="J46" s="52" t="s">
        <v>160</v>
      </c>
      <c r="K46" s="39"/>
      <c r="L46" s="39"/>
      <c r="M46" s="39"/>
      <c r="N46" s="43"/>
    </row>
    <row r="47" spans="1:681" x14ac:dyDescent="0.3">
      <c r="A47" s="31"/>
      <c r="B47" s="32"/>
      <c r="C47" s="32"/>
      <c r="D47" s="32"/>
      <c r="E47" s="33"/>
      <c r="F47" s="32"/>
      <c r="G47" s="32"/>
      <c r="H47" s="34"/>
      <c r="I47" s="34"/>
      <c r="J47" s="35" t="s">
        <v>149</v>
      </c>
      <c r="K47" s="32"/>
      <c r="L47" s="32"/>
      <c r="M47" s="32"/>
      <c r="N47" s="37"/>
    </row>
    <row r="48" spans="1:681" ht="15.6" x14ac:dyDescent="0.3">
      <c r="A48" s="31"/>
      <c r="B48" s="32"/>
      <c r="C48" s="32"/>
      <c r="D48" s="32"/>
      <c r="E48" s="33"/>
      <c r="F48" s="32"/>
      <c r="G48" s="32"/>
      <c r="H48" s="53"/>
      <c r="I48" s="53"/>
      <c r="J48" s="35" t="s">
        <v>151</v>
      </c>
      <c r="K48" s="32"/>
      <c r="L48" s="32"/>
      <c r="M48" s="32"/>
      <c r="N48" s="37"/>
    </row>
    <row r="49" spans="1:14" x14ac:dyDescent="0.3">
      <c r="A49" s="31"/>
      <c r="B49" s="32"/>
      <c r="C49" s="32"/>
      <c r="D49" s="32"/>
      <c r="E49" s="33"/>
      <c r="F49" s="32"/>
      <c r="G49" s="32"/>
      <c r="H49" s="34"/>
      <c r="I49" s="34"/>
      <c r="J49" s="35" t="s">
        <v>157</v>
      </c>
      <c r="K49" s="32"/>
      <c r="L49" s="32"/>
      <c r="M49" s="32"/>
      <c r="N49" s="37"/>
    </row>
    <row r="50" spans="1:14" x14ac:dyDescent="0.3">
      <c r="A50" s="31"/>
      <c r="B50" s="32"/>
      <c r="C50" s="32"/>
      <c r="D50" s="32"/>
      <c r="E50" s="33"/>
      <c r="F50" s="32"/>
      <c r="G50" s="32"/>
      <c r="H50" s="34"/>
      <c r="I50" s="34"/>
      <c r="J50" s="35" t="s">
        <v>154</v>
      </c>
      <c r="K50" s="32"/>
      <c r="L50" s="32"/>
      <c r="M50" s="32"/>
      <c r="N50" s="37"/>
    </row>
  </sheetData>
  <sortState xmlns:xlrd2="http://schemas.microsoft.com/office/spreadsheetml/2017/richdata2" ref="A2:N45">
    <sortCondition sortBy="cellColor" ref="A2:A45" dxfId="6"/>
    <sortCondition ref="H2:H45"/>
    <sortCondition descending="1" sortBy="cellColor" ref="B2:B45" dxfId="5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Davis</dc:creator>
  <cp:lastModifiedBy>Michael Davis</cp:lastModifiedBy>
  <cp:lastPrinted>2024-09-30T15:28:58Z</cp:lastPrinted>
  <dcterms:created xsi:type="dcterms:W3CDTF">2024-06-04T14:27:22Z</dcterms:created>
  <dcterms:modified xsi:type="dcterms:W3CDTF">2024-10-17T20:55:24Z</dcterms:modified>
</cp:coreProperties>
</file>