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8_{C80A7230-7A2A-44E3-9327-1A34D0A756AB}" xr6:coauthVersionLast="47" xr6:coauthVersionMax="47" xr10:uidLastSave="{00000000-0000-0000-0000-000000000000}"/>
  <bookViews>
    <workbookView xWindow="1950" yWindow="1335" windowWidth="38490" windowHeight="20265" activeTab="4" xr2:uid="{09C23D42-37AD-4371-83C4-E2D9C1F0731D}"/>
  </bookViews>
  <sheets>
    <sheet name="mpi" sheetId="1" r:id="rId1"/>
    <sheet name="pivot" sheetId="2" r:id="rId2"/>
    <sheet name="pivot times" sheetId="3" r:id="rId3"/>
    <sheet name="pivot calc" sheetId="7" r:id="rId4"/>
    <sheet name="speed-up" sheetId="8" r:id="rId5"/>
  </sheets>
  <definedNames>
    <definedName name="_xlnm._FilterDatabase" localSheetId="0" hidden="1">mpi!$A$1:$M$259</definedName>
  </definedNames>
  <calcPr calcId="191029"/>
  <pivotCaches>
    <pivotCache cacheId="3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8" l="1"/>
  <c r="Q70" i="8"/>
  <c r="P70" i="8"/>
  <c r="O70" i="8"/>
  <c r="N70" i="8"/>
  <c r="M70" i="8"/>
  <c r="L70" i="8"/>
  <c r="K70" i="8"/>
  <c r="R69" i="8"/>
  <c r="Q69" i="8"/>
  <c r="P69" i="8"/>
  <c r="O69" i="8"/>
  <c r="N69" i="8"/>
  <c r="M69" i="8"/>
  <c r="L69" i="8"/>
  <c r="K69" i="8"/>
  <c r="R68" i="8"/>
  <c r="Q68" i="8"/>
  <c r="P68" i="8"/>
  <c r="O68" i="8"/>
  <c r="N68" i="8"/>
  <c r="M68" i="8"/>
  <c r="L68" i="8"/>
  <c r="K68" i="8"/>
  <c r="R67" i="8"/>
  <c r="Q67" i="8"/>
  <c r="P67" i="8"/>
  <c r="O67" i="8"/>
  <c r="N67" i="8"/>
  <c r="M67" i="8"/>
  <c r="L67" i="8"/>
  <c r="K67" i="8"/>
  <c r="R66" i="8"/>
  <c r="Q66" i="8"/>
  <c r="P66" i="8"/>
  <c r="O66" i="8"/>
  <c r="N66" i="8"/>
  <c r="M66" i="8"/>
  <c r="L66" i="8"/>
  <c r="K66" i="8"/>
  <c r="R65" i="8"/>
  <c r="Q65" i="8"/>
  <c r="P65" i="8"/>
  <c r="O65" i="8"/>
  <c r="N65" i="8"/>
  <c r="M65" i="8"/>
  <c r="L65" i="8"/>
  <c r="K65" i="8"/>
  <c r="R64" i="8"/>
  <c r="Q64" i="8"/>
  <c r="P64" i="8"/>
  <c r="O64" i="8"/>
  <c r="N64" i="8"/>
  <c r="M64" i="8"/>
  <c r="L64" i="8"/>
  <c r="K64" i="8"/>
  <c r="R63" i="8"/>
  <c r="Q63" i="8"/>
  <c r="P63" i="8"/>
  <c r="O63" i="8"/>
  <c r="N63" i="8"/>
  <c r="M63" i="8"/>
  <c r="L63" i="8"/>
  <c r="K63" i="8"/>
  <c r="R62" i="8"/>
  <c r="Q62" i="8"/>
  <c r="P62" i="8"/>
  <c r="O62" i="8"/>
  <c r="N62" i="8"/>
  <c r="M62" i="8"/>
  <c r="L62" i="8"/>
  <c r="K62" i="8"/>
  <c r="R61" i="8"/>
  <c r="Q61" i="8"/>
  <c r="P61" i="8"/>
  <c r="O61" i="8"/>
  <c r="N61" i="8"/>
  <c r="M61" i="8"/>
  <c r="L61" i="8"/>
  <c r="K61" i="8"/>
  <c r="R60" i="8"/>
  <c r="Q60" i="8"/>
  <c r="P60" i="8"/>
  <c r="O60" i="8"/>
  <c r="N60" i="8"/>
  <c r="M60" i="8"/>
  <c r="L60" i="8"/>
  <c r="K60" i="8"/>
  <c r="R59" i="8"/>
  <c r="Q59" i="8"/>
  <c r="P59" i="8"/>
  <c r="O59" i="8"/>
  <c r="N59" i="8"/>
  <c r="M59" i="8"/>
  <c r="L59" i="8"/>
  <c r="K59" i="8"/>
  <c r="R58" i="8"/>
  <c r="Q58" i="8"/>
  <c r="P58" i="8"/>
  <c r="O58" i="8"/>
  <c r="N58" i="8"/>
  <c r="M58" i="8"/>
  <c r="L58" i="8"/>
  <c r="K58" i="8"/>
  <c r="R57" i="8"/>
  <c r="Q57" i="8"/>
  <c r="P57" i="8"/>
  <c r="O57" i="8"/>
  <c r="N57" i="8"/>
  <c r="M57" i="8"/>
  <c r="L57" i="8"/>
  <c r="K57" i="8"/>
  <c r="R56" i="8"/>
  <c r="Q56" i="8"/>
  <c r="P56" i="8"/>
  <c r="O56" i="8"/>
  <c r="N56" i="8"/>
  <c r="M56" i="8"/>
  <c r="L56" i="8"/>
  <c r="K56" i="8"/>
  <c r="R55" i="8"/>
  <c r="Q55" i="8"/>
  <c r="P55" i="8"/>
  <c r="O55" i="8"/>
  <c r="N55" i="8"/>
  <c r="M55" i="8"/>
  <c r="L55" i="8"/>
  <c r="K55" i="8"/>
  <c r="R54" i="8"/>
  <c r="Q54" i="8"/>
  <c r="P54" i="8"/>
  <c r="O54" i="8"/>
  <c r="N54" i="8"/>
  <c r="M54" i="8"/>
  <c r="L54" i="8"/>
  <c r="K54" i="8"/>
  <c r="R53" i="8"/>
  <c r="Q53" i="8"/>
  <c r="P53" i="8"/>
  <c r="O53" i="8"/>
  <c r="N53" i="8"/>
  <c r="M53" i="8"/>
  <c r="L53" i="8"/>
  <c r="K53" i="8"/>
  <c r="R52" i="8"/>
  <c r="Q52" i="8"/>
  <c r="P52" i="8"/>
  <c r="O52" i="8"/>
  <c r="N52" i="8"/>
  <c r="M52" i="8"/>
  <c r="L52" i="8"/>
  <c r="K52" i="8"/>
  <c r="R51" i="8"/>
  <c r="Q51" i="8"/>
  <c r="P51" i="8"/>
  <c r="O51" i="8"/>
  <c r="N51" i="8"/>
  <c r="M51" i="8"/>
  <c r="L51" i="8"/>
  <c r="K51" i="8"/>
  <c r="R50" i="8"/>
  <c r="Q50" i="8"/>
  <c r="P50" i="8"/>
  <c r="O50" i="8"/>
  <c r="N50" i="8"/>
  <c r="M50" i="8"/>
  <c r="L50" i="8"/>
  <c r="K50" i="8"/>
  <c r="R49" i="8"/>
  <c r="Q49" i="8"/>
  <c r="P49" i="8"/>
  <c r="O49" i="8"/>
  <c r="N49" i="8"/>
  <c r="M49" i="8"/>
  <c r="L49" i="8"/>
  <c r="K49" i="8"/>
  <c r="R48" i="8"/>
  <c r="Q48" i="8"/>
  <c r="P48" i="8"/>
  <c r="O48" i="8"/>
  <c r="N48" i="8"/>
  <c r="M48" i="8"/>
  <c r="L48" i="8"/>
  <c r="K48" i="8"/>
  <c r="R47" i="8"/>
  <c r="Q47" i="8"/>
  <c r="P47" i="8"/>
  <c r="O47" i="8"/>
  <c r="N47" i="8"/>
  <c r="M47" i="8"/>
  <c r="L47" i="8"/>
  <c r="K47" i="8"/>
  <c r="R46" i="8"/>
  <c r="Q46" i="8"/>
  <c r="P46" i="8"/>
  <c r="O46" i="8"/>
  <c r="N46" i="8"/>
  <c r="M46" i="8"/>
  <c r="L46" i="8"/>
  <c r="K46" i="8"/>
  <c r="R45" i="8"/>
  <c r="Q45" i="8"/>
  <c r="P45" i="8"/>
  <c r="O45" i="8"/>
  <c r="N45" i="8"/>
  <c r="M45" i="8"/>
  <c r="L45" i="8"/>
  <c r="K45" i="8"/>
  <c r="R44" i="8"/>
  <c r="Q44" i="8"/>
  <c r="P44" i="8"/>
  <c r="O44" i="8"/>
  <c r="N44" i="8"/>
  <c r="M44" i="8"/>
  <c r="L44" i="8"/>
  <c r="K44" i="8"/>
  <c r="R43" i="8"/>
  <c r="Q43" i="8"/>
  <c r="P43" i="8"/>
  <c r="O43" i="8"/>
  <c r="N43" i="8"/>
  <c r="M43" i="8"/>
  <c r="L43" i="8"/>
  <c r="K43" i="8"/>
  <c r="R42" i="8"/>
  <c r="Q42" i="8"/>
  <c r="P42" i="8"/>
  <c r="O42" i="8"/>
  <c r="N42" i="8"/>
  <c r="M42" i="8"/>
  <c r="L42" i="8"/>
  <c r="K42" i="8"/>
  <c r="R41" i="8"/>
  <c r="Q41" i="8"/>
  <c r="P41" i="8"/>
  <c r="O41" i="8"/>
  <c r="N41" i="8"/>
  <c r="M41" i="8"/>
  <c r="L41" i="8"/>
  <c r="K41" i="8"/>
  <c r="R40" i="8"/>
  <c r="Q40" i="8"/>
  <c r="P40" i="8"/>
  <c r="O40" i="8"/>
  <c r="N40" i="8"/>
  <c r="M40" i="8"/>
  <c r="L40" i="8"/>
  <c r="K40" i="8"/>
  <c r="R39" i="8"/>
  <c r="Q39" i="8"/>
  <c r="P39" i="8"/>
  <c r="O39" i="8"/>
  <c r="N39" i="8"/>
  <c r="M39" i="8"/>
  <c r="L39" i="8"/>
  <c r="K39" i="8"/>
  <c r="R38" i="8"/>
  <c r="Q38" i="8"/>
  <c r="P38" i="8"/>
  <c r="O38" i="8"/>
  <c r="N38" i="8"/>
  <c r="M38" i="8"/>
  <c r="L38" i="8"/>
  <c r="K38" i="8"/>
  <c r="R37" i="8"/>
  <c r="Q37" i="8"/>
  <c r="P37" i="8"/>
  <c r="O37" i="8"/>
  <c r="N37" i="8"/>
  <c r="M37" i="8"/>
  <c r="L37" i="8"/>
  <c r="K37" i="8"/>
  <c r="R36" i="8"/>
  <c r="Q36" i="8"/>
  <c r="P36" i="8"/>
  <c r="O36" i="8"/>
  <c r="N36" i="8"/>
  <c r="M36" i="8"/>
  <c r="L36" i="8"/>
  <c r="K36" i="8"/>
  <c r="R35" i="8"/>
  <c r="Q35" i="8"/>
  <c r="P35" i="8"/>
  <c r="O35" i="8"/>
  <c r="N35" i="8"/>
  <c r="M35" i="8"/>
  <c r="L35" i="8"/>
  <c r="K35" i="8"/>
  <c r="R34" i="8"/>
  <c r="Q34" i="8"/>
  <c r="P34" i="8"/>
  <c r="O34" i="8"/>
  <c r="N34" i="8"/>
  <c r="M34" i="8"/>
  <c r="L34" i="8"/>
  <c r="K34" i="8"/>
  <c r="R33" i="8"/>
  <c r="Q33" i="8"/>
  <c r="P33" i="8"/>
  <c r="O33" i="8"/>
  <c r="N33" i="8"/>
  <c r="M33" i="8"/>
  <c r="L33" i="8"/>
  <c r="K33" i="8"/>
  <c r="R32" i="8"/>
  <c r="Q32" i="8"/>
  <c r="P32" i="8"/>
  <c r="O32" i="8"/>
  <c r="N32" i="8"/>
  <c r="M32" i="8"/>
  <c r="L32" i="8"/>
  <c r="K32" i="8"/>
  <c r="R31" i="8"/>
  <c r="Q31" i="8"/>
  <c r="P31" i="8"/>
  <c r="O31" i="8"/>
  <c r="N31" i="8"/>
  <c r="M31" i="8"/>
  <c r="L31" i="8"/>
  <c r="K31" i="8"/>
  <c r="R30" i="8"/>
  <c r="Q30" i="8"/>
  <c r="P30" i="8"/>
  <c r="O30" i="8"/>
  <c r="N30" i="8"/>
  <c r="M30" i="8"/>
  <c r="L30" i="8"/>
  <c r="K30" i="8"/>
  <c r="R29" i="8"/>
  <c r="Q29" i="8"/>
  <c r="P29" i="8"/>
  <c r="O29" i="8"/>
  <c r="N29" i="8"/>
  <c r="M29" i="8"/>
  <c r="L29" i="8"/>
  <c r="K29" i="8"/>
  <c r="R28" i="8"/>
  <c r="Q28" i="8"/>
  <c r="P28" i="8"/>
  <c r="O28" i="8"/>
  <c r="N28" i="8"/>
  <c r="M28" i="8"/>
  <c r="L28" i="8"/>
  <c r="K28" i="8"/>
  <c r="R27" i="8"/>
  <c r="Q27" i="8"/>
  <c r="P27" i="8"/>
  <c r="O27" i="8"/>
  <c r="N27" i="8"/>
  <c r="M27" i="8"/>
  <c r="L27" i="8"/>
  <c r="K27" i="8"/>
  <c r="R26" i="8"/>
  <c r="Q26" i="8"/>
  <c r="P26" i="8"/>
  <c r="O26" i="8"/>
  <c r="N26" i="8"/>
  <c r="M26" i="8"/>
  <c r="L26" i="8"/>
  <c r="K26" i="8"/>
  <c r="R25" i="8"/>
  <c r="Q25" i="8"/>
  <c r="P25" i="8"/>
  <c r="O25" i="8"/>
  <c r="N25" i="8"/>
  <c r="M25" i="8"/>
  <c r="L25" i="8"/>
  <c r="K25" i="8"/>
  <c r="R24" i="8"/>
  <c r="Q24" i="8"/>
  <c r="P24" i="8"/>
  <c r="O24" i="8"/>
  <c r="N24" i="8"/>
  <c r="M24" i="8"/>
  <c r="L24" i="8"/>
  <c r="K24" i="8"/>
  <c r="R23" i="8"/>
  <c r="Q23" i="8"/>
  <c r="P23" i="8"/>
  <c r="O23" i="8"/>
  <c r="N23" i="8"/>
  <c r="M23" i="8"/>
  <c r="L23" i="8"/>
  <c r="K23" i="8"/>
  <c r="R22" i="8"/>
  <c r="Q22" i="8"/>
  <c r="P22" i="8"/>
  <c r="O22" i="8"/>
  <c r="N22" i="8"/>
  <c r="M22" i="8"/>
  <c r="L22" i="8"/>
  <c r="K22" i="8"/>
  <c r="R21" i="8"/>
  <c r="Q21" i="8"/>
  <c r="P21" i="8"/>
  <c r="O21" i="8"/>
  <c r="N21" i="8"/>
  <c r="M21" i="8"/>
  <c r="L21" i="8"/>
  <c r="K21" i="8"/>
  <c r="R20" i="8"/>
  <c r="Q20" i="8"/>
  <c r="P20" i="8"/>
  <c r="O20" i="8"/>
  <c r="N20" i="8"/>
  <c r="M20" i="8"/>
  <c r="L20" i="8"/>
  <c r="K20" i="8"/>
  <c r="R19" i="8"/>
  <c r="Q19" i="8"/>
  <c r="P19" i="8"/>
  <c r="O19" i="8"/>
  <c r="N19" i="8"/>
  <c r="M19" i="8"/>
  <c r="L19" i="8"/>
  <c r="K19" i="8"/>
  <c r="R18" i="8"/>
  <c r="Q18" i="8"/>
  <c r="P18" i="8"/>
  <c r="O18" i="8"/>
  <c r="N18" i="8"/>
  <c r="M18" i="8"/>
  <c r="L18" i="8"/>
  <c r="K18" i="8"/>
  <c r="R17" i="8"/>
  <c r="Q17" i="8"/>
  <c r="P17" i="8"/>
  <c r="O17" i="8"/>
  <c r="N17" i="8"/>
  <c r="M17" i="8"/>
  <c r="L17" i="8"/>
  <c r="K17" i="8"/>
  <c r="R16" i="8"/>
  <c r="Q16" i="8"/>
  <c r="P16" i="8"/>
  <c r="O16" i="8"/>
  <c r="N16" i="8"/>
  <c r="M16" i="8"/>
  <c r="L16" i="8"/>
  <c r="K16" i="8"/>
  <c r="R15" i="8"/>
  <c r="Q15" i="8"/>
  <c r="P15" i="8"/>
  <c r="O15" i="8"/>
  <c r="N15" i="8"/>
  <c r="M15" i="8"/>
  <c r="L15" i="8"/>
  <c r="K15" i="8"/>
  <c r="R14" i="8"/>
  <c r="Q14" i="8"/>
  <c r="P14" i="8"/>
  <c r="O14" i="8"/>
  <c r="N14" i="8"/>
  <c r="M14" i="8"/>
  <c r="L14" i="8"/>
  <c r="K14" i="8"/>
  <c r="R13" i="8"/>
  <c r="Q13" i="8"/>
  <c r="P13" i="8"/>
  <c r="O13" i="8"/>
  <c r="N13" i="8"/>
  <c r="M13" i="8"/>
  <c r="L13" i="8"/>
  <c r="K13" i="8"/>
  <c r="R12" i="8"/>
  <c r="Q12" i="8"/>
  <c r="P12" i="8"/>
  <c r="O12" i="8"/>
  <c r="N12" i="8"/>
  <c r="M12" i="8"/>
  <c r="L12" i="8"/>
  <c r="K12" i="8"/>
  <c r="R11" i="8"/>
  <c r="Q11" i="8"/>
  <c r="P11" i="8"/>
  <c r="O11" i="8"/>
  <c r="N11" i="8"/>
  <c r="M11" i="8"/>
  <c r="L11" i="8"/>
  <c r="K11" i="8"/>
  <c r="R10" i="8"/>
  <c r="Q10" i="8"/>
  <c r="P10" i="8"/>
  <c r="O10" i="8"/>
  <c r="N10" i="8"/>
  <c r="M10" i="8"/>
  <c r="L10" i="8"/>
  <c r="K10" i="8"/>
  <c r="R9" i="8"/>
  <c r="Q9" i="8"/>
  <c r="P9" i="8"/>
  <c r="O9" i="8"/>
  <c r="N9" i="8"/>
  <c r="M9" i="8"/>
  <c r="L9" i="8"/>
  <c r="K9" i="8"/>
  <c r="R8" i="8"/>
  <c r="Q8" i="8"/>
  <c r="P8" i="8"/>
  <c r="O8" i="8"/>
  <c r="N8" i="8"/>
  <c r="M8" i="8"/>
  <c r="L8" i="8"/>
  <c r="K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W329" i="7"/>
  <c r="V329" i="7"/>
  <c r="X328" i="7"/>
  <c r="W328" i="7"/>
  <c r="V328" i="7"/>
  <c r="X327" i="7"/>
  <c r="W327" i="7"/>
  <c r="V327" i="7"/>
  <c r="X326" i="7"/>
  <c r="W326" i="7"/>
  <c r="V326" i="7"/>
  <c r="X325" i="7"/>
  <c r="W325" i="7"/>
  <c r="V325" i="7"/>
  <c r="X324" i="7"/>
  <c r="W324" i="7"/>
  <c r="V324" i="7"/>
  <c r="X323" i="7"/>
  <c r="W323" i="7"/>
  <c r="V323" i="7"/>
  <c r="X322" i="7"/>
  <c r="W322" i="7"/>
  <c r="V322" i="7"/>
  <c r="X321" i="7"/>
  <c r="W321" i="7"/>
  <c r="V321" i="7"/>
  <c r="X320" i="7"/>
  <c r="W320" i="7"/>
  <c r="V320" i="7"/>
  <c r="X319" i="7"/>
  <c r="W319" i="7"/>
  <c r="V319" i="7"/>
  <c r="X318" i="7"/>
  <c r="W318" i="7"/>
  <c r="V318" i="7"/>
  <c r="X317" i="7"/>
  <c r="W317" i="7"/>
  <c r="V317" i="7"/>
  <c r="X316" i="7"/>
  <c r="W316" i="7"/>
  <c r="V316" i="7"/>
  <c r="X315" i="7"/>
  <c r="W315" i="7"/>
  <c r="V315" i="7"/>
  <c r="X314" i="7"/>
  <c r="W314" i="7"/>
  <c r="V314" i="7"/>
  <c r="X313" i="7"/>
  <c r="W313" i="7"/>
  <c r="V313" i="7"/>
  <c r="X312" i="7"/>
  <c r="W312" i="7"/>
  <c r="V312" i="7"/>
  <c r="X311" i="7"/>
  <c r="W311" i="7"/>
  <c r="V311" i="7"/>
  <c r="X310" i="7"/>
  <c r="W310" i="7"/>
  <c r="V310" i="7"/>
  <c r="X309" i="7"/>
  <c r="W309" i="7"/>
  <c r="V309" i="7"/>
  <c r="X308" i="7"/>
  <c r="W308" i="7"/>
  <c r="V308" i="7"/>
  <c r="X307" i="7"/>
  <c r="W307" i="7"/>
  <c r="V307" i="7"/>
  <c r="X306" i="7"/>
  <c r="W306" i="7"/>
  <c r="V306" i="7"/>
  <c r="X305" i="7"/>
  <c r="W305" i="7"/>
  <c r="V305" i="7"/>
  <c r="X304" i="7"/>
  <c r="W304" i="7"/>
  <c r="V304" i="7"/>
  <c r="X303" i="7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W298" i="7"/>
  <c r="V298" i="7"/>
  <c r="X297" i="7"/>
  <c r="W297" i="7"/>
  <c r="V297" i="7"/>
  <c r="X296" i="7"/>
  <c r="W296" i="7"/>
  <c r="V296" i="7"/>
  <c r="X295" i="7"/>
  <c r="W295" i="7"/>
  <c r="V295" i="7"/>
  <c r="X294" i="7"/>
  <c r="W294" i="7"/>
  <c r="V294" i="7"/>
  <c r="X293" i="7"/>
  <c r="W293" i="7"/>
  <c r="V293" i="7"/>
  <c r="X292" i="7"/>
  <c r="W292" i="7"/>
  <c r="V292" i="7"/>
  <c r="X291" i="7"/>
  <c r="W291" i="7"/>
  <c r="V291" i="7"/>
  <c r="X290" i="7"/>
  <c r="W290" i="7"/>
  <c r="V290" i="7"/>
  <c r="X289" i="7"/>
  <c r="W289" i="7"/>
  <c r="V289" i="7"/>
  <c r="X288" i="7"/>
  <c r="W288" i="7"/>
  <c r="V288" i="7"/>
  <c r="X287" i="7"/>
  <c r="W287" i="7"/>
  <c r="V287" i="7"/>
  <c r="X286" i="7"/>
  <c r="W286" i="7"/>
  <c r="V286" i="7"/>
  <c r="X285" i="7"/>
  <c r="W285" i="7"/>
  <c r="V285" i="7"/>
  <c r="X284" i="7"/>
  <c r="W284" i="7"/>
  <c r="V284" i="7"/>
  <c r="X283" i="7"/>
  <c r="W283" i="7"/>
  <c r="V283" i="7"/>
  <c r="X282" i="7"/>
  <c r="W282" i="7"/>
  <c r="V282" i="7"/>
  <c r="X281" i="7"/>
  <c r="W281" i="7"/>
  <c r="V281" i="7"/>
  <c r="X280" i="7"/>
  <c r="W280" i="7"/>
  <c r="V280" i="7"/>
  <c r="X279" i="7"/>
  <c r="W279" i="7"/>
  <c r="V279" i="7"/>
  <c r="X278" i="7"/>
  <c r="W278" i="7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S259" i="1"/>
  <c r="R259" i="1"/>
  <c r="Q259" i="1"/>
  <c r="P259" i="1"/>
  <c r="O259" i="1"/>
  <c r="N259" i="1"/>
  <c r="K259" i="1"/>
  <c r="S258" i="1"/>
  <c r="R258" i="1"/>
  <c r="Q258" i="1"/>
  <c r="P258" i="1"/>
  <c r="O258" i="1"/>
  <c r="N258" i="1"/>
  <c r="K258" i="1"/>
  <c r="S257" i="1"/>
  <c r="R257" i="1"/>
  <c r="Q257" i="1"/>
  <c r="P257" i="1"/>
  <c r="O257" i="1"/>
  <c r="N257" i="1"/>
  <c r="K257" i="1"/>
  <c r="S256" i="1"/>
  <c r="R256" i="1"/>
  <c r="Q256" i="1"/>
  <c r="P256" i="1"/>
  <c r="O256" i="1"/>
  <c r="N256" i="1"/>
  <c r="K256" i="1"/>
  <c r="S255" i="1"/>
  <c r="R255" i="1"/>
  <c r="Q255" i="1"/>
  <c r="P255" i="1"/>
  <c r="O255" i="1"/>
  <c r="N255" i="1"/>
  <c r="K255" i="1"/>
  <c r="S254" i="1"/>
  <c r="R254" i="1"/>
  <c r="Q254" i="1"/>
  <c r="P254" i="1"/>
  <c r="O254" i="1"/>
  <c r="N254" i="1"/>
  <c r="K254" i="1"/>
  <c r="S253" i="1"/>
  <c r="R253" i="1"/>
  <c r="Q253" i="1"/>
  <c r="P253" i="1"/>
  <c r="O253" i="1"/>
  <c r="N253" i="1"/>
  <c r="K253" i="1"/>
  <c r="S252" i="1"/>
  <c r="R252" i="1"/>
  <c r="Q252" i="1"/>
  <c r="P252" i="1"/>
  <c r="O252" i="1"/>
  <c r="N252" i="1"/>
  <c r="K252" i="1"/>
  <c r="S251" i="1"/>
  <c r="R251" i="1"/>
  <c r="Q251" i="1"/>
  <c r="P251" i="1"/>
  <c r="O251" i="1"/>
  <c r="N251" i="1"/>
  <c r="K251" i="1"/>
  <c r="S250" i="1"/>
  <c r="R250" i="1"/>
  <c r="Q250" i="1"/>
  <c r="P250" i="1"/>
  <c r="O250" i="1"/>
  <c r="N250" i="1"/>
  <c r="K250" i="1"/>
  <c r="S249" i="1"/>
  <c r="R249" i="1"/>
  <c r="Q249" i="1"/>
  <c r="P249" i="1"/>
  <c r="O249" i="1"/>
  <c r="N249" i="1"/>
  <c r="K249" i="1"/>
  <c r="S248" i="1"/>
  <c r="R248" i="1"/>
  <c r="Q248" i="1"/>
  <c r="P248" i="1"/>
  <c r="O248" i="1"/>
  <c r="N248" i="1"/>
  <c r="K248" i="1"/>
  <c r="S247" i="1"/>
  <c r="R247" i="1"/>
  <c r="Q247" i="1"/>
  <c r="P247" i="1"/>
  <c r="O247" i="1"/>
  <c r="N247" i="1"/>
  <c r="K247" i="1"/>
  <c r="S246" i="1"/>
  <c r="R246" i="1"/>
  <c r="Q246" i="1"/>
  <c r="P246" i="1"/>
  <c r="O246" i="1"/>
  <c r="N246" i="1"/>
  <c r="K246" i="1"/>
  <c r="S245" i="1"/>
  <c r="R245" i="1"/>
  <c r="Q245" i="1"/>
  <c r="P245" i="1"/>
  <c r="O245" i="1"/>
  <c r="N245" i="1"/>
  <c r="K245" i="1"/>
  <c r="S244" i="1"/>
  <c r="R244" i="1"/>
  <c r="Q244" i="1"/>
  <c r="P244" i="1"/>
  <c r="O244" i="1"/>
  <c r="N244" i="1"/>
  <c r="K244" i="1"/>
  <c r="S243" i="1"/>
  <c r="R243" i="1"/>
  <c r="Q243" i="1"/>
  <c r="P243" i="1"/>
  <c r="O243" i="1"/>
  <c r="N243" i="1"/>
  <c r="K243" i="1"/>
  <c r="S242" i="1"/>
  <c r="R242" i="1"/>
  <c r="Q242" i="1"/>
  <c r="P242" i="1"/>
  <c r="O242" i="1"/>
  <c r="N242" i="1"/>
  <c r="K242" i="1"/>
  <c r="S241" i="1"/>
  <c r="R241" i="1"/>
  <c r="Q241" i="1"/>
  <c r="P241" i="1"/>
  <c r="O241" i="1"/>
  <c r="N241" i="1"/>
  <c r="K241" i="1"/>
  <c r="S240" i="1"/>
  <c r="R240" i="1"/>
  <c r="Q240" i="1"/>
  <c r="P240" i="1"/>
  <c r="O240" i="1"/>
  <c r="N240" i="1"/>
  <c r="K240" i="1"/>
  <c r="S239" i="1"/>
  <c r="R239" i="1"/>
  <c r="Q239" i="1"/>
  <c r="P239" i="1"/>
  <c r="O239" i="1"/>
  <c r="N239" i="1"/>
  <c r="K239" i="1"/>
  <c r="S238" i="1"/>
  <c r="R238" i="1"/>
  <c r="Q238" i="1"/>
  <c r="P238" i="1"/>
  <c r="O238" i="1"/>
  <c r="N238" i="1"/>
  <c r="K238" i="1"/>
  <c r="S237" i="1"/>
  <c r="R237" i="1"/>
  <c r="Q237" i="1"/>
  <c r="P237" i="1"/>
  <c r="O237" i="1"/>
  <c r="N237" i="1"/>
  <c r="K237" i="1"/>
  <c r="S236" i="1"/>
  <c r="R236" i="1"/>
  <c r="Q236" i="1"/>
  <c r="P236" i="1"/>
  <c r="O236" i="1"/>
  <c r="N236" i="1"/>
  <c r="K236" i="1"/>
  <c r="S235" i="1"/>
  <c r="R235" i="1"/>
  <c r="Q235" i="1"/>
  <c r="P235" i="1"/>
  <c r="O235" i="1"/>
  <c r="N235" i="1"/>
  <c r="K235" i="1"/>
  <c r="S234" i="1"/>
  <c r="R234" i="1"/>
  <c r="Q234" i="1"/>
  <c r="P234" i="1"/>
  <c r="O234" i="1"/>
  <c r="N234" i="1"/>
  <c r="K234" i="1"/>
  <c r="S233" i="1"/>
  <c r="R233" i="1"/>
  <c r="Q233" i="1"/>
  <c r="P233" i="1"/>
  <c r="O233" i="1"/>
  <c r="N233" i="1"/>
  <c r="K233" i="1"/>
  <c r="S232" i="1"/>
  <c r="R232" i="1"/>
  <c r="Q232" i="1"/>
  <c r="P232" i="1"/>
  <c r="O232" i="1"/>
  <c r="N232" i="1"/>
  <c r="K232" i="1"/>
  <c r="S231" i="1"/>
  <c r="R231" i="1"/>
  <c r="Q231" i="1"/>
  <c r="P231" i="1"/>
  <c r="O231" i="1"/>
  <c r="N231" i="1"/>
  <c r="K231" i="1"/>
  <c r="S230" i="1"/>
  <c r="R230" i="1"/>
  <c r="Q230" i="1"/>
  <c r="P230" i="1"/>
  <c r="O230" i="1"/>
  <c r="N230" i="1"/>
  <c r="K230" i="1"/>
  <c r="S229" i="1"/>
  <c r="R229" i="1"/>
  <c r="Q229" i="1"/>
  <c r="P229" i="1"/>
  <c r="O229" i="1"/>
  <c r="N229" i="1"/>
  <c r="K229" i="1"/>
  <c r="S228" i="1"/>
  <c r="R228" i="1"/>
  <c r="Q228" i="1"/>
  <c r="P228" i="1"/>
  <c r="O228" i="1"/>
  <c r="N228" i="1"/>
  <c r="K228" i="1"/>
  <c r="S227" i="1"/>
  <c r="R227" i="1"/>
  <c r="Q227" i="1"/>
  <c r="P227" i="1"/>
  <c r="O227" i="1"/>
  <c r="N227" i="1"/>
  <c r="K227" i="1"/>
  <c r="S226" i="1"/>
  <c r="R226" i="1"/>
  <c r="Q226" i="1"/>
  <c r="P226" i="1"/>
  <c r="O226" i="1"/>
  <c r="N226" i="1"/>
  <c r="K226" i="1"/>
  <c r="S225" i="1"/>
  <c r="R225" i="1"/>
  <c r="Q225" i="1"/>
  <c r="P225" i="1"/>
  <c r="O225" i="1"/>
  <c r="N225" i="1"/>
  <c r="K225" i="1"/>
  <c r="S224" i="1"/>
  <c r="R224" i="1"/>
  <c r="Q224" i="1"/>
  <c r="P224" i="1"/>
  <c r="O224" i="1"/>
  <c r="N224" i="1"/>
  <c r="K224" i="1"/>
  <c r="S223" i="1"/>
  <c r="R223" i="1"/>
  <c r="Q223" i="1"/>
  <c r="P223" i="1"/>
  <c r="O223" i="1"/>
  <c r="N223" i="1"/>
  <c r="K223" i="1"/>
  <c r="S222" i="1"/>
  <c r="R222" i="1"/>
  <c r="Q222" i="1"/>
  <c r="P222" i="1"/>
  <c r="O222" i="1"/>
  <c r="N222" i="1"/>
  <c r="K222" i="1"/>
  <c r="S221" i="1"/>
  <c r="R221" i="1"/>
  <c r="Q221" i="1"/>
  <c r="P221" i="1"/>
  <c r="O221" i="1"/>
  <c r="N221" i="1"/>
  <c r="K221" i="1"/>
  <c r="S220" i="1"/>
  <c r="R220" i="1"/>
  <c r="Q220" i="1"/>
  <c r="P220" i="1"/>
  <c r="O220" i="1"/>
  <c r="N220" i="1"/>
  <c r="K220" i="1"/>
  <c r="S219" i="1"/>
  <c r="R219" i="1"/>
  <c r="Q219" i="1"/>
  <c r="P219" i="1"/>
  <c r="O219" i="1"/>
  <c r="N219" i="1"/>
  <c r="K219" i="1"/>
  <c r="S218" i="1"/>
  <c r="R218" i="1"/>
  <c r="Q218" i="1"/>
  <c r="P218" i="1"/>
  <c r="O218" i="1"/>
  <c r="N218" i="1"/>
  <c r="K218" i="1"/>
  <c r="S217" i="1"/>
  <c r="R217" i="1"/>
  <c r="Q217" i="1"/>
  <c r="P217" i="1"/>
  <c r="O217" i="1"/>
  <c r="N217" i="1"/>
  <c r="K217" i="1"/>
  <c r="S216" i="1"/>
  <c r="R216" i="1"/>
  <c r="Q216" i="1"/>
  <c r="P216" i="1"/>
  <c r="O216" i="1"/>
  <c r="N216" i="1"/>
  <c r="K216" i="1"/>
  <c r="S215" i="1"/>
  <c r="R215" i="1"/>
  <c r="Q215" i="1"/>
  <c r="P215" i="1"/>
  <c r="O215" i="1"/>
  <c r="N215" i="1"/>
  <c r="K215" i="1"/>
  <c r="S214" i="1"/>
  <c r="R214" i="1"/>
  <c r="Q214" i="1"/>
  <c r="P214" i="1"/>
  <c r="O214" i="1"/>
  <c r="N214" i="1"/>
  <c r="K214" i="1"/>
  <c r="S213" i="1"/>
  <c r="R213" i="1"/>
  <c r="Q213" i="1"/>
  <c r="P213" i="1"/>
  <c r="O213" i="1"/>
  <c r="N213" i="1"/>
  <c r="K213" i="1"/>
  <c r="S212" i="1"/>
  <c r="R212" i="1"/>
  <c r="Q212" i="1"/>
  <c r="P212" i="1"/>
  <c r="O212" i="1"/>
  <c r="N212" i="1"/>
  <c r="K212" i="1"/>
  <c r="S211" i="1"/>
  <c r="R211" i="1"/>
  <c r="Q211" i="1"/>
  <c r="P211" i="1"/>
  <c r="O211" i="1"/>
  <c r="N211" i="1"/>
  <c r="K211" i="1"/>
  <c r="S210" i="1"/>
  <c r="R210" i="1"/>
  <c r="Q210" i="1"/>
  <c r="P210" i="1"/>
  <c r="O210" i="1"/>
  <c r="N210" i="1"/>
  <c r="K210" i="1"/>
  <c r="S209" i="1"/>
  <c r="R209" i="1"/>
  <c r="Q209" i="1"/>
  <c r="P209" i="1"/>
  <c r="O209" i="1"/>
  <c r="N209" i="1"/>
  <c r="K209" i="1"/>
  <c r="S208" i="1"/>
  <c r="R208" i="1"/>
  <c r="Q208" i="1"/>
  <c r="P208" i="1"/>
  <c r="O208" i="1"/>
  <c r="N208" i="1"/>
  <c r="K208" i="1"/>
  <c r="S207" i="1"/>
  <c r="R207" i="1"/>
  <c r="Q207" i="1"/>
  <c r="P207" i="1"/>
  <c r="O207" i="1"/>
  <c r="N207" i="1"/>
  <c r="K207" i="1"/>
  <c r="S206" i="1"/>
  <c r="R206" i="1"/>
  <c r="Q206" i="1"/>
  <c r="P206" i="1"/>
  <c r="O206" i="1"/>
  <c r="N206" i="1"/>
  <c r="K206" i="1"/>
  <c r="S205" i="1"/>
  <c r="R205" i="1"/>
  <c r="Q205" i="1"/>
  <c r="P205" i="1"/>
  <c r="O205" i="1"/>
  <c r="N205" i="1"/>
  <c r="K205" i="1"/>
  <c r="S204" i="1"/>
  <c r="R204" i="1"/>
  <c r="Q204" i="1"/>
  <c r="P204" i="1"/>
  <c r="O204" i="1"/>
  <c r="N204" i="1"/>
  <c r="K204" i="1"/>
  <c r="S203" i="1"/>
  <c r="R203" i="1"/>
  <c r="Q203" i="1"/>
  <c r="P203" i="1"/>
  <c r="O203" i="1"/>
  <c r="N203" i="1"/>
  <c r="K203" i="1"/>
  <c r="S202" i="1"/>
  <c r="R202" i="1"/>
  <c r="Q202" i="1"/>
  <c r="P202" i="1"/>
  <c r="O202" i="1"/>
  <c r="N202" i="1"/>
  <c r="K202" i="1"/>
  <c r="S201" i="1"/>
  <c r="R201" i="1"/>
  <c r="Q201" i="1"/>
  <c r="P201" i="1"/>
  <c r="O201" i="1"/>
  <c r="N201" i="1"/>
  <c r="K201" i="1"/>
  <c r="S200" i="1"/>
  <c r="R200" i="1"/>
  <c r="Q200" i="1"/>
  <c r="P200" i="1"/>
  <c r="O200" i="1"/>
  <c r="N200" i="1"/>
  <c r="K200" i="1"/>
  <c r="S199" i="1"/>
  <c r="R199" i="1"/>
  <c r="Q199" i="1"/>
  <c r="P199" i="1"/>
  <c r="O199" i="1"/>
  <c r="N199" i="1"/>
  <c r="K199" i="1"/>
  <c r="S198" i="1"/>
  <c r="R198" i="1"/>
  <c r="Q198" i="1"/>
  <c r="P198" i="1"/>
  <c r="O198" i="1"/>
  <c r="N198" i="1"/>
  <c r="K198" i="1"/>
  <c r="S197" i="1"/>
  <c r="R197" i="1"/>
  <c r="Q197" i="1"/>
  <c r="P197" i="1"/>
  <c r="O197" i="1"/>
  <c r="N197" i="1"/>
  <c r="K197" i="1"/>
  <c r="S196" i="1"/>
  <c r="R196" i="1"/>
  <c r="Q196" i="1"/>
  <c r="P196" i="1"/>
  <c r="O196" i="1"/>
  <c r="N196" i="1"/>
  <c r="K196" i="1"/>
  <c r="S195" i="1"/>
  <c r="R195" i="1"/>
  <c r="Q195" i="1"/>
  <c r="P195" i="1"/>
  <c r="O195" i="1"/>
  <c r="N195" i="1"/>
  <c r="K195" i="1"/>
  <c r="S194" i="1"/>
  <c r="R194" i="1"/>
  <c r="Q194" i="1"/>
  <c r="P194" i="1"/>
  <c r="O194" i="1"/>
  <c r="N194" i="1"/>
  <c r="K194" i="1"/>
  <c r="S193" i="1"/>
  <c r="R193" i="1"/>
  <c r="Q193" i="1"/>
  <c r="P193" i="1"/>
  <c r="O193" i="1"/>
  <c r="N193" i="1"/>
  <c r="K193" i="1"/>
  <c r="S192" i="1"/>
  <c r="R192" i="1"/>
  <c r="Q192" i="1"/>
  <c r="P192" i="1"/>
  <c r="O192" i="1"/>
  <c r="N192" i="1"/>
  <c r="K192" i="1"/>
  <c r="S191" i="1"/>
  <c r="R191" i="1"/>
  <c r="Q191" i="1"/>
  <c r="P191" i="1"/>
  <c r="O191" i="1"/>
  <c r="N191" i="1"/>
  <c r="K191" i="1"/>
  <c r="S190" i="1"/>
  <c r="R190" i="1"/>
  <c r="Q190" i="1"/>
  <c r="P190" i="1"/>
  <c r="O190" i="1"/>
  <c r="N190" i="1"/>
  <c r="K190" i="1"/>
  <c r="S189" i="1"/>
  <c r="R189" i="1"/>
  <c r="Q189" i="1"/>
  <c r="P189" i="1"/>
  <c r="O189" i="1"/>
  <c r="N189" i="1"/>
  <c r="K189" i="1"/>
  <c r="S188" i="1"/>
  <c r="R188" i="1"/>
  <c r="Q188" i="1"/>
  <c r="P188" i="1"/>
  <c r="O188" i="1"/>
  <c r="N188" i="1"/>
  <c r="K188" i="1"/>
  <c r="S187" i="1"/>
  <c r="R187" i="1"/>
  <c r="Q187" i="1"/>
  <c r="P187" i="1"/>
  <c r="O187" i="1"/>
  <c r="N187" i="1"/>
  <c r="K187" i="1"/>
  <c r="S186" i="1"/>
  <c r="R186" i="1"/>
  <c r="Q186" i="1"/>
  <c r="P186" i="1"/>
  <c r="O186" i="1"/>
  <c r="N186" i="1"/>
  <c r="K186" i="1"/>
  <c r="S185" i="1"/>
  <c r="R185" i="1"/>
  <c r="Q185" i="1"/>
  <c r="P185" i="1"/>
  <c r="O185" i="1"/>
  <c r="N185" i="1"/>
  <c r="K185" i="1"/>
  <c r="S184" i="1"/>
  <c r="R184" i="1"/>
  <c r="Q184" i="1"/>
  <c r="P184" i="1"/>
  <c r="O184" i="1"/>
  <c r="N184" i="1"/>
  <c r="K184" i="1"/>
  <c r="S183" i="1"/>
  <c r="R183" i="1"/>
  <c r="Q183" i="1"/>
  <c r="P183" i="1"/>
  <c r="O183" i="1"/>
  <c r="N183" i="1"/>
  <c r="K183" i="1"/>
  <c r="S182" i="1"/>
  <c r="R182" i="1"/>
  <c r="Q182" i="1"/>
  <c r="P182" i="1"/>
  <c r="O182" i="1"/>
  <c r="N182" i="1"/>
  <c r="K182" i="1"/>
  <c r="S181" i="1"/>
  <c r="R181" i="1"/>
  <c r="Q181" i="1"/>
  <c r="P181" i="1"/>
  <c r="O181" i="1"/>
  <c r="N181" i="1"/>
  <c r="K181" i="1"/>
  <c r="S180" i="1"/>
  <c r="R180" i="1"/>
  <c r="Q180" i="1"/>
  <c r="P180" i="1"/>
  <c r="O180" i="1"/>
  <c r="N180" i="1"/>
  <c r="K180" i="1"/>
  <c r="S179" i="1"/>
  <c r="R179" i="1"/>
  <c r="Q179" i="1"/>
  <c r="P179" i="1"/>
  <c r="O179" i="1"/>
  <c r="N179" i="1"/>
  <c r="K179" i="1"/>
  <c r="S178" i="1"/>
  <c r="R178" i="1"/>
  <c r="Q178" i="1"/>
  <c r="P178" i="1"/>
  <c r="O178" i="1"/>
  <c r="N178" i="1"/>
  <c r="K178" i="1"/>
  <c r="S177" i="1"/>
  <c r="R177" i="1"/>
  <c r="Q177" i="1"/>
  <c r="P177" i="1"/>
  <c r="O177" i="1"/>
  <c r="N177" i="1"/>
  <c r="K177" i="1"/>
  <c r="S176" i="1"/>
  <c r="R176" i="1"/>
  <c r="Q176" i="1"/>
  <c r="P176" i="1"/>
  <c r="O176" i="1"/>
  <c r="N176" i="1"/>
  <c r="K176" i="1"/>
  <c r="S175" i="1"/>
  <c r="R175" i="1"/>
  <c r="Q175" i="1"/>
  <c r="P175" i="1"/>
  <c r="O175" i="1"/>
  <c r="N175" i="1"/>
  <c r="K175" i="1"/>
  <c r="S174" i="1"/>
  <c r="R174" i="1"/>
  <c r="Q174" i="1"/>
  <c r="P174" i="1"/>
  <c r="O174" i="1"/>
  <c r="N174" i="1"/>
  <c r="K174" i="1"/>
  <c r="S173" i="1"/>
  <c r="R173" i="1"/>
  <c r="Q173" i="1"/>
  <c r="P173" i="1"/>
  <c r="O173" i="1"/>
  <c r="N173" i="1"/>
  <c r="K173" i="1"/>
  <c r="S172" i="1"/>
  <c r="R172" i="1"/>
  <c r="Q172" i="1"/>
  <c r="P172" i="1"/>
  <c r="O172" i="1"/>
  <c r="N172" i="1"/>
  <c r="K172" i="1"/>
  <c r="S171" i="1"/>
  <c r="R171" i="1"/>
  <c r="Q171" i="1"/>
  <c r="P171" i="1"/>
  <c r="O171" i="1"/>
  <c r="N171" i="1"/>
  <c r="K171" i="1"/>
  <c r="S170" i="1"/>
  <c r="R170" i="1"/>
  <c r="Q170" i="1"/>
  <c r="P170" i="1"/>
  <c r="O170" i="1"/>
  <c r="N170" i="1"/>
  <c r="K170" i="1"/>
  <c r="S169" i="1"/>
  <c r="R169" i="1"/>
  <c r="Q169" i="1"/>
  <c r="P169" i="1"/>
  <c r="O169" i="1"/>
  <c r="N169" i="1"/>
  <c r="K169" i="1"/>
  <c r="S168" i="1"/>
  <c r="R168" i="1"/>
  <c r="Q168" i="1"/>
  <c r="P168" i="1"/>
  <c r="O168" i="1"/>
  <c r="N168" i="1"/>
  <c r="K168" i="1"/>
  <c r="S167" i="1"/>
  <c r="R167" i="1"/>
  <c r="Q167" i="1"/>
  <c r="P167" i="1"/>
  <c r="O167" i="1"/>
  <c r="N167" i="1"/>
  <c r="K167" i="1"/>
  <c r="S166" i="1"/>
  <c r="R166" i="1"/>
  <c r="Q166" i="1"/>
  <c r="P166" i="1"/>
  <c r="O166" i="1"/>
  <c r="N166" i="1"/>
  <c r="K166" i="1"/>
  <c r="S165" i="1"/>
  <c r="R165" i="1"/>
  <c r="Q165" i="1"/>
  <c r="P165" i="1"/>
  <c r="O165" i="1"/>
  <c r="N165" i="1"/>
  <c r="K165" i="1"/>
  <c r="S164" i="1"/>
  <c r="R164" i="1"/>
  <c r="Q164" i="1"/>
  <c r="P164" i="1"/>
  <c r="O164" i="1"/>
  <c r="N164" i="1"/>
  <c r="K164" i="1"/>
  <c r="S163" i="1"/>
  <c r="R163" i="1"/>
  <c r="Q163" i="1"/>
  <c r="P163" i="1"/>
  <c r="O163" i="1"/>
  <c r="N163" i="1"/>
  <c r="K163" i="1"/>
  <c r="S162" i="1"/>
  <c r="R162" i="1"/>
  <c r="Q162" i="1"/>
  <c r="P162" i="1"/>
  <c r="O162" i="1"/>
  <c r="N162" i="1"/>
  <c r="K162" i="1"/>
  <c r="S161" i="1"/>
  <c r="R161" i="1"/>
  <c r="Q161" i="1"/>
  <c r="P161" i="1"/>
  <c r="O161" i="1"/>
  <c r="N161" i="1"/>
  <c r="K161" i="1"/>
  <c r="S160" i="1"/>
  <c r="R160" i="1"/>
  <c r="Q160" i="1"/>
  <c r="P160" i="1"/>
  <c r="O160" i="1"/>
  <c r="N160" i="1"/>
  <c r="K160" i="1"/>
  <c r="S159" i="1"/>
  <c r="R159" i="1"/>
  <c r="Q159" i="1"/>
  <c r="P159" i="1"/>
  <c r="O159" i="1"/>
  <c r="N159" i="1"/>
  <c r="K159" i="1"/>
  <c r="S158" i="1"/>
  <c r="R158" i="1"/>
  <c r="Q158" i="1"/>
  <c r="P158" i="1"/>
  <c r="O158" i="1"/>
  <c r="N158" i="1"/>
  <c r="K158" i="1"/>
  <c r="S157" i="1"/>
  <c r="R157" i="1"/>
  <c r="Q157" i="1"/>
  <c r="P157" i="1"/>
  <c r="O157" i="1"/>
  <c r="N157" i="1"/>
  <c r="K157" i="1"/>
  <c r="S156" i="1"/>
  <c r="R156" i="1"/>
  <c r="Q156" i="1"/>
  <c r="P156" i="1"/>
  <c r="O156" i="1"/>
  <c r="N156" i="1"/>
  <c r="K156" i="1"/>
  <c r="S155" i="1"/>
  <c r="R155" i="1"/>
  <c r="Q155" i="1"/>
  <c r="P155" i="1"/>
  <c r="O155" i="1"/>
  <c r="N155" i="1"/>
  <c r="K155" i="1"/>
  <c r="S154" i="1"/>
  <c r="R154" i="1"/>
  <c r="Q154" i="1"/>
  <c r="P154" i="1"/>
  <c r="O154" i="1"/>
  <c r="N154" i="1"/>
  <c r="K154" i="1"/>
  <c r="S153" i="1"/>
  <c r="R153" i="1"/>
  <c r="Q153" i="1"/>
  <c r="P153" i="1"/>
  <c r="O153" i="1"/>
  <c r="N153" i="1"/>
  <c r="K153" i="1"/>
  <c r="S152" i="1"/>
  <c r="R152" i="1"/>
  <c r="Q152" i="1"/>
  <c r="P152" i="1"/>
  <c r="O152" i="1"/>
  <c r="N152" i="1"/>
  <c r="K152" i="1"/>
  <c r="S151" i="1"/>
  <c r="R151" i="1"/>
  <c r="Q151" i="1"/>
  <c r="P151" i="1"/>
  <c r="O151" i="1"/>
  <c r="N151" i="1"/>
  <c r="K151" i="1"/>
  <c r="S150" i="1"/>
  <c r="R150" i="1"/>
  <c r="Q150" i="1"/>
  <c r="P150" i="1"/>
  <c r="O150" i="1"/>
  <c r="N150" i="1"/>
  <c r="K150" i="1"/>
  <c r="S149" i="1"/>
  <c r="R149" i="1"/>
  <c r="Q149" i="1"/>
  <c r="P149" i="1"/>
  <c r="O149" i="1"/>
  <c r="N149" i="1"/>
  <c r="K149" i="1"/>
  <c r="S148" i="1"/>
  <c r="R148" i="1"/>
  <c r="Q148" i="1"/>
  <c r="P148" i="1"/>
  <c r="O148" i="1"/>
  <c r="N148" i="1"/>
  <c r="K148" i="1"/>
  <c r="S147" i="1"/>
  <c r="R147" i="1"/>
  <c r="Q147" i="1"/>
  <c r="P147" i="1"/>
  <c r="O147" i="1"/>
  <c r="N147" i="1"/>
  <c r="K147" i="1"/>
  <c r="S146" i="1"/>
  <c r="R146" i="1"/>
  <c r="Q146" i="1"/>
  <c r="P146" i="1"/>
  <c r="O146" i="1"/>
  <c r="N146" i="1"/>
  <c r="K146" i="1"/>
  <c r="S145" i="1"/>
  <c r="R145" i="1"/>
  <c r="Q145" i="1"/>
  <c r="P145" i="1"/>
  <c r="O145" i="1"/>
  <c r="N145" i="1"/>
  <c r="K145" i="1"/>
  <c r="S144" i="1"/>
  <c r="R144" i="1"/>
  <c r="Q144" i="1"/>
  <c r="P144" i="1"/>
  <c r="O144" i="1"/>
  <c r="N144" i="1"/>
  <c r="K144" i="1"/>
  <c r="S143" i="1"/>
  <c r="R143" i="1"/>
  <c r="Q143" i="1"/>
  <c r="P143" i="1"/>
  <c r="O143" i="1"/>
  <c r="N143" i="1"/>
  <c r="K143" i="1"/>
  <c r="S142" i="1"/>
  <c r="R142" i="1"/>
  <c r="Q142" i="1"/>
  <c r="P142" i="1"/>
  <c r="O142" i="1"/>
  <c r="N142" i="1"/>
  <c r="K142" i="1"/>
  <c r="S141" i="1"/>
  <c r="R141" i="1"/>
  <c r="Q141" i="1"/>
  <c r="P141" i="1"/>
  <c r="O141" i="1"/>
  <c r="N141" i="1"/>
  <c r="K141" i="1"/>
  <c r="S140" i="1"/>
  <c r="R140" i="1"/>
  <c r="Q140" i="1"/>
  <c r="P140" i="1"/>
  <c r="O140" i="1"/>
  <c r="N140" i="1"/>
  <c r="K140" i="1"/>
  <c r="S139" i="1"/>
  <c r="R139" i="1"/>
  <c r="Q139" i="1"/>
  <c r="P139" i="1"/>
  <c r="O139" i="1"/>
  <c r="N139" i="1"/>
  <c r="K139" i="1"/>
  <c r="S138" i="1"/>
  <c r="R138" i="1"/>
  <c r="Q138" i="1"/>
  <c r="P138" i="1"/>
  <c r="O138" i="1"/>
  <c r="N138" i="1"/>
  <c r="K138" i="1"/>
  <c r="S137" i="1"/>
  <c r="R137" i="1"/>
  <c r="Q137" i="1"/>
  <c r="P137" i="1"/>
  <c r="O137" i="1"/>
  <c r="N137" i="1"/>
  <c r="K137" i="1"/>
  <c r="S136" i="1"/>
  <c r="R136" i="1"/>
  <c r="Q136" i="1"/>
  <c r="P136" i="1"/>
  <c r="O136" i="1"/>
  <c r="N136" i="1"/>
  <c r="K136" i="1"/>
  <c r="S135" i="1"/>
  <c r="R135" i="1"/>
  <c r="Q135" i="1"/>
  <c r="P135" i="1"/>
  <c r="O135" i="1"/>
  <c r="N135" i="1"/>
  <c r="K135" i="1"/>
  <c r="S134" i="1"/>
  <c r="R134" i="1"/>
  <c r="Q134" i="1"/>
  <c r="P134" i="1"/>
  <c r="O134" i="1"/>
  <c r="N134" i="1"/>
  <c r="K134" i="1"/>
  <c r="S133" i="1"/>
  <c r="R133" i="1"/>
  <c r="Q133" i="1"/>
  <c r="P133" i="1"/>
  <c r="O133" i="1"/>
  <c r="N133" i="1"/>
  <c r="K133" i="1"/>
  <c r="S132" i="1"/>
  <c r="R132" i="1"/>
  <c r="Q132" i="1"/>
  <c r="P132" i="1"/>
  <c r="O132" i="1"/>
  <c r="N132" i="1"/>
  <c r="K132" i="1"/>
  <c r="S131" i="1"/>
  <c r="R131" i="1"/>
  <c r="Q131" i="1"/>
  <c r="P131" i="1"/>
  <c r="O131" i="1"/>
  <c r="N131" i="1"/>
  <c r="K131" i="1"/>
  <c r="S130" i="1"/>
  <c r="R130" i="1"/>
  <c r="Q130" i="1"/>
  <c r="P130" i="1"/>
  <c r="O130" i="1"/>
  <c r="N130" i="1"/>
  <c r="K130" i="1"/>
  <c r="S129" i="1"/>
  <c r="R129" i="1"/>
  <c r="Q129" i="1"/>
  <c r="P129" i="1"/>
  <c r="O129" i="1"/>
  <c r="N129" i="1"/>
  <c r="K129" i="1"/>
  <c r="S128" i="1"/>
  <c r="R128" i="1"/>
  <c r="Q128" i="1"/>
  <c r="P128" i="1"/>
  <c r="O128" i="1"/>
  <c r="N128" i="1"/>
  <c r="K128" i="1"/>
  <c r="S127" i="1"/>
  <c r="R127" i="1"/>
  <c r="Q127" i="1"/>
  <c r="P127" i="1"/>
  <c r="O127" i="1"/>
  <c r="N127" i="1"/>
  <c r="K127" i="1"/>
  <c r="S126" i="1"/>
  <c r="R126" i="1"/>
  <c r="Q126" i="1"/>
  <c r="P126" i="1"/>
  <c r="O126" i="1"/>
  <c r="N126" i="1"/>
  <c r="K126" i="1"/>
  <c r="S125" i="1"/>
  <c r="R125" i="1"/>
  <c r="Q125" i="1"/>
  <c r="P125" i="1"/>
  <c r="O125" i="1"/>
  <c r="N125" i="1"/>
  <c r="K125" i="1"/>
  <c r="S124" i="1"/>
  <c r="R124" i="1"/>
  <c r="Q124" i="1"/>
  <c r="P124" i="1"/>
  <c r="O124" i="1"/>
  <c r="N124" i="1"/>
  <c r="K124" i="1"/>
  <c r="S123" i="1"/>
  <c r="R123" i="1"/>
  <c r="Q123" i="1"/>
  <c r="P123" i="1"/>
  <c r="O123" i="1"/>
  <c r="N123" i="1"/>
  <c r="K123" i="1"/>
  <c r="S122" i="1"/>
  <c r="R122" i="1"/>
  <c r="Q122" i="1"/>
  <c r="P122" i="1"/>
  <c r="O122" i="1"/>
  <c r="N122" i="1"/>
  <c r="K122" i="1"/>
  <c r="S121" i="1"/>
  <c r="R121" i="1"/>
  <c r="Q121" i="1"/>
  <c r="P121" i="1"/>
  <c r="O121" i="1"/>
  <c r="N121" i="1"/>
  <c r="K121" i="1"/>
  <c r="S120" i="1"/>
  <c r="R120" i="1"/>
  <c r="Q120" i="1"/>
  <c r="P120" i="1"/>
  <c r="O120" i="1"/>
  <c r="N120" i="1"/>
  <c r="K120" i="1"/>
  <c r="S119" i="1"/>
  <c r="R119" i="1"/>
  <c r="Q119" i="1"/>
  <c r="P119" i="1"/>
  <c r="O119" i="1"/>
  <c r="N119" i="1"/>
  <c r="K119" i="1"/>
  <c r="S118" i="1"/>
  <c r="R118" i="1"/>
  <c r="Q118" i="1"/>
  <c r="P118" i="1"/>
  <c r="O118" i="1"/>
  <c r="N118" i="1"/>
  <c r="K118" i="1"/>
  <c r="S117" i="1"/>
  <c r="R117" i="1"/>
  <c r="Q117" i="1"/>
  <c r="P117" i="1"/>
  <c r="O117" i="1"/>
  <c r="N117" i="1"/>
  <c r="K117" i="1"/>
  <c r="S116" i="1"/>
  <c r="R116" i="1"/>
  <c r="Q116" i="1"/>
  <c r="P116" i="1"/>
  <c r="O116" i="1"/>
  <c r="N116" i="1"/>
  <c r="K116" i="1"/>
  <c r="S115" i="1"/>
  <c r="R115" i="1"/>
  <c r="Q115" i="1"/>
  <c r="P115" i="1"/>
  <c r="O115" i="1"/>
  <c r="N115" i="1"/>
  <c r="K115" i="1"/>
  <c r="S114" i="1"/>
  <c r="R114" i="1"/>
  <c r="Q114" i="1"/>
  <c r="P114" i="1"/>
  <c r="O114" i="1"/>
  <c r="N114" i="1"/>
  <c r="K114" i="1"/>
  <c r="S113" i="1"/>
  <c r="R113" i="1"/>
  <c r="Q113" i="1"/>
  <c r="P113" i="1"/>
  <c r="O113" i="1"/>
  <c r="N113" i="1"/>
  <c r="K113" i="1"/>
  <c r="S112" i="1"/>
  <c r="R112" i="1"/>
  <c r="Q112" i="1"/>
  <c r="P112" i="1"/>
  <c r="O112" i="1"/>
  <c r="N112" i="1"/>
  <c r="K112" i="1"/>
  <c r="S111" i="1"/>
  <c r="R111" i="1"/>
  <c r="Q111" i="1"/>
  <c r="P111" i="1"/>
  <c r="O111" i="1"/>
  <c r="N111" i="1"/>
  <c r="K111" i="1"/>
  <c r="S110" i="1"/>
  <c r="R110" i="1"/>
  <c r="Q110" i="1"/>
  <c r="P110" i="1"/>
  <c r="O110" i="1"/>
  <c r="N110" i="1"/>
  <c r="K110" i="1"/>
  <c r="S109" i="1"/>
  <c r="R109" i="1"/>
  <c r="Q109" i="1"/>
  <c r="P109" i="1"/>
  <c r="O109" i="1"/>
  <c r="N109" i="1"/>
  <c r="K109" i="1"/>
  <c r="S108" i="1"/>
  <c r="R108" i="1"/>
  <c r="Q108" i="1"/>
  <c r="P108" i="1"/>
  <c r="O108" i="1"/>
  <c r="N108" i="1"/>
  <c r="K108" i="1"/>
  <c r="S107" i="1"/>
  <c r="R107" i="1"/>
  <c r="Q107" i="1"/>
  <c r="P107" i="1"/>
  <c r="O107" i="1"/>
  <c r="N107" i="1"/>
  <c r="K107" i="1"/>
  <c r="S106" i="1"/>
  <c r="R106" i="1"/>
  <c r="Q106" i="1"/>
  <c r="P106" i="1"/>
  <c r="O106" i="1"/>
  <c r="N106" i="1"/>
  <c r="K106" i="1"/>
  <c r="S105" i="1"/>
  <c r="R105" i="1"/>
  <c r="Q105" i="1"/>
  <c r="P105" i="1"/>
  <c r="O105" i="1"/>
  <c r="N105" i="1"/>
  <c r="K105" i="1"/>
  <c r="S104" i="1"/>
  <c r="R104" i="1"/>
  <c r="Q104" i="1"/>
  <c r="P104" i="1"/>
  <c r="O104" i="1"/>
  <c r="N104" i="1"/>
  <c r="K104" i="1"/>
  <c r="S103" i="1"/>
  <c r="R103" i="1"/>
  <c r="Q103" i="1"/>
  <c r="P103" i="1"/>
  <c r="O103" i="1"/>
  <c r="N103" i="1"/>
  <c r="K103" i="1"/>
  <c r="S102" i="1"/>
  <c r="R102" i="1"/>
  <c r="Q102" i="1"/>
  <c r="P102" i="1"/>
  <c r="O102" i="1"/>
  <c r="N102" i="1"/>
  <c r="K102" i="1"/>
  <c r="S101" i="1"/>
  <c r="R101" i="1"/>
  <c r="Q101" i="1"/>
  <c r="P101" i="1"/>
  <c r="O101" i="1"/>
  <c r="N101" i="1"/>
  <c r="K101" i="1"/>
  <c r="S100" i="1"/>
  <c r="R100" i="1"/>
  <c r="Q100" i="1"/>
  <c r="P100" i="1"/>
  <c r="O100" i="1"/>
  <c r="N100" i="1"/>
  <c r="K100" i="1"/>
  <c r="S99" i="1"/>
  <c r="R99" i="1"/>
  <c r="Q99" i="1"/>
  <c r="P99" i="1"/>
  <c r="O99" i="1"/>
  <c r="N99" i="1"/>
  <c r="K99" i="1"/>
  <c r="S98" i="1"/>
  <c r="R98" i="1"/>
  <c r="Q98" i="1"/>
  <c r="P98" i="1"/>
  <c r="O98" i="1"/>
  <c r="N98" i="1"/>
  <c r="K98" i="1"/>
  <c r="S97" i="1"/>
  <c r="R97" i="1"/>
  <c r="Q97" i="1"/>
  <c r="P97" i="1"/>
  <c r="O97" i="1"/>
  <c r="N97" i="1"/>
  <c r="K97" i="1"/>
  <c r="S96" i="1"/>
  <c r="R96" i="1"/>
  <c r="Q96" i="1"/>
  <c r="P96" i="1"/>
  <c r="O96" i="1"/>
  <c r="N96" i="1"/>
  <c r="K96" i="1"/>
  <c r="S95" i="1"/>
  <c r="R95" i="1"/>
  <c r="Q95" i="1"/>
  <c r="P95" i="1"/>
  <c r="O95" i="1"/>
  <c r="N95" i="1"/>
  <c r="K95" i="1"/>
  <c r="S94" i="1"/>
  <c r="R94" i="1"/>
  <c r="Q94" i="1"/>
  <c r="P94" i="1"/>
  <c r="O94" i="1"/>
  <c r="N94" i="1"/>
  <c r="K94" i="1"/>
  <c r="S93" i="1"/>
  <c r="R93" i="1"/>
  <c r="Q93" i="1"/>
  <c r="P93" i="1"/>
  <c r="O93" i="1"/>
  <c r="N93" i="1"/>
  <c r="K93" i="1"/>
  <c r="S92" i="1"/>
  <c r="R92" i="1"/>
  <c r="Q92" i="1"/>
  <c r="P92" i="1"/>
  <c r="O92" i="1"/>
  <c r="N92" i="1"/>
  <c r="K92" i="1"/>
  <c r="S91" i="1"/>
  <c r="R91" i="1"/>
  <c r="Q91" i="1"/>
  <c r="P91" i="1"/>
  <c r="O91" i="1"/>
  <c r="N91" i="1"/>
  <c r="K91" i="1"/>
  <c r="S90" i="1"/>
  <c r="R90" i="1"/>
  <c r="Q90" i="1"/>
  <c r="P90" i="1"/>
  <c r="O90" i="1"/>
  <c r="N90" i="1"/>
  <c r="K90" i="1"/>
  <c r="S89" i="1"/>
  <c r="R89" i="1"/>
  <c r="Q89" i="1"/>
  <c r="P89" i="1"/>
  <c r="O89" i="1"/>
  <c r="N89" i="1"/>
  <c r="K89" i="1"/>
  <c r="S88" i="1"/>
  <c r="R88" i="1"/>
  <c r="Q88" i="1"/>
  <c r="P88" i="1"/>
  <c r="O88" i="1"/>
  <c r="N88" i="1"/>
  <c r="K88" i="1"/>
  <c r="S87" i="1"/>
  <c r="R87" i="1"/>
  <c r="Q87" i="1"/>
  <c r="P87" i="1"/>
  <c r="O87" i="1"/>
  <c r="N87" i="1"/>
  <c r="K87" i="1"/>
  <c r="S86" i="1"/>
  <c r="R86" i="1"/>
  <c r="Q86" i="1"/>
  <c r="P86" i="1"/>
  <c r="O86" i="1"/>
  <c r="N86" i="1"/>
  <c r="K86" i="1"/>
  <c r="S85" i="1"/>
  <c r="R85" i="1"/>
  <c r="Q85" i="1"/>
  <c r="P85" i="1"/>
  <c r="O85" i="1"/>
  <c r="N85" i="1"/>
  <c r="K85" i="1"/>
  <c r="R84" i="1"/>
  <c r="Q84" i="1"/>
  <c r="P84" i="1"/>
  <c r="O84" i="1"/>
  <c r="N84" i="1"/>
  <c r="K84" i="1"/>
  <c r="R83" i="1"/>
  <c r="Q83" i="1"/>
  <c r="P83" i="1"/>
  <c r="O83" i="1"/>
  <c r="N83" i="1"/>
  <c r="K83" i="1"/>
  <c r="R82" i="1"/>
  <c r="Q82" i="1"/>
  <c r="P82" i="1"/>
  <c r="O82" i="1"/>
  <c r="N82" i="1"/>
  <c r="K82" i="1"/>
  <c r="R81" i="1"/>
  <c r="Q81" i="1"/>
  <c r="P81" i="1"/>
  <c r="O81" i="1"/>
  <c r="N81" i="1"/>
  <c r="K81" i="1"/>
  <c r="R80" i="1"/>
  <c r="Q80" i="1"/>
  <c r="P80" i="1"/>
  <c r="O80" i="1"/>
  <c r="N80" i="1"/>
  <c r="K80" i="1"/>
  <c r="R79" i="1"/>
  <c r="Q79" i="1"/>
  <c r="P79" i="1"/>
  <c r="O79" i="1"/>
  <c r="N79" i="1"/>
  <c r="K79" i="1"/>
  <c r="R78" i="1"/>
  <c r="Q78" i="1"/>
  <c r="P78" i="1"/>
  <c r="O78" i="1"/>
  <c r="N78" i="1"/>
  <c r="K78" i="1"/>
  <c r="R77" i="1"/>
  <c r="Q77" i="1"/>
  <c r="P77" i="1"/>
  <c r="O77" i="1"/>
  <c r="N77" i="1"/>
  <c r="K77" i="1"/>
  <c r="R76" i="1"/>
  <c r="Q76" i="1"/>
  <c r="P76" i="1"/>
  <c r="O76" i="1"/>
  <c r="N76" i="1"/>
  <c r="K76" i="1"/>
  <c r="R75" i="1"/>
  <c r="Q75" i="1"/>
  <c r="P75" i="1"/>
  <c r="O75" i="1"/>
  <c r="N75" i="1"/>
  <c r="K75" i="1"/>
  <c r="R74" i="1"/>
  <c r="Q74" i="1"/>
  <c r="P74" i="1"/>
  <c r="O74" i="1"/>
  <c r="N74" i="1"/>
  <c r="K74" i="1"/>
  <c r="R73" i="1"/>
  <c r="Q73" i="1"/>
  <c r="P73" i="1"/>
  <c r="O73" i="1"/>
  <c r="N73" i="1"/>
  <c r="K73" i="1"/>
  <c r="R72" i="1"/>
  <c r="Q72" i="1"/>
  <c r="P72" i="1"/>
  <c r="O72" i="1"/>
  <c r="N72" i="1"/>
  <c r="K72" i="1"/>
  <c r="R71" i="1"/>
  <c r="Q71" i="1"/>
  <c r="P71" i="1"/>
  <c r="O71" i="1"/>
  <c r="N71" i="1"/>
  <c r="K71" i="1"/>
  <c r="R70" i="1"/>
  <c r="Q70" i="1"/>
  <c r="P70" i="1"/>
  <c r="O70" i="1"/>
  <c r="N70" i="1"/>
  <c r="K70" i="1"/>
  <c r="R69" i="1"/>
  <c r="Q69" i="1"/>
  <c r="P69" i="1"/>
  <c r="O69" i="1"/>
  <c r="N69" i="1"/>
  <c r="K69" i="1"/>
  <c r="R68" i="1"/>
  <c r="Q68" i="1"/>
  <c r="P68" i="1"/>
  <c r="O68" i="1"/>
  <c r="N68" i="1"/>
  <c r="K68" i="1"/>
  <c r="R67" i="1"/>
  <c r="Q67" i="1"/>
  <c r="P67" i="1"/>
  <c r="O67" i="1"/>
  <c r="N67" i="1"/>
  <c r="K67" i="1"/>
  <c r="R66" i="1"/>
  <c r="Q66" i="1"/>
  <c r="P66" i="1"/>
  <c r="O66" i="1"/>
  <c r="N66" i="1"/>
  <c r="K66" i="1"/>
  <c r="R65" i="1"/>
  <c r="Q65" i="1"/>
  <c r="P65" i="1"/>
  <c r="O65" i="1"/>
  <c r="N65" i="1"/>
  <c r="K65" i="1"/>
  <c r="R64" i="1"/>
  <c r="Q64" i="1"/>
  <c r="P64" i="1"/>
  <c r="O64" i="1"/>
  <c r="N64" i="1"/>
  <c r="K64" i="1"/>
  <c r="R63" i="1"/>
  <c r="Q63" i="1"/>
  <c r="P63" i="1"/>
  <c r="O63" i="1"/>
  <c r="N63" i="1"/>
  <c r="K63" i="1"/>
  <c r="R62" i="1"/>
  <c r="Q62" i="1"/>
  <c r="P62" i="1"/>
  <c r="O62" i="1"/>
  <c r="N62" i="1"/>
  <c r="K62" i="1"/>
  <c r="R61" i="1"/>
  <c r="Q61" i="1"/>
  <c r="P61" i="1"/>
  <c r="O61" i="1"/>
  <c r="N61" i="1"/>
  <c r="K61" i="1"/>
  <c r="R60" i="1"/>
  <c r="Q60" i="1"/>
  <c r="P60" i="1"/>
  <c r="O60" i="1"/>
  <c r="N60" i="1"/>
  <c r="K60" i="1"/>
  <c r="R59" i="1"/>
  <c r="Q59" i="1"/>
  <c r="P59" i="1"/>
  <c r="O59" i="1"/>
  <c r="N59" i="1"/>
  <c r="K59" i="1"/>
  <c r="R58" i="1"/>
  <c r="Q58" i="1"/>
  <c r="P58" i="1"/>
  <c r="O58" i="1"/>
  <c r="N58" i="1"/>
  <c r="K58" i="1"/>
  <c r="R57" i="1"/>
  <c r="Q57" i="1"/>
  <c r="P57" i="1"/>
  <c r="O57" i="1"/>
  <c r="N57" i="1"/>
  <c r="K57" i="1"/>
  <c r="R56" i="1"/>
  <c r="Q56" i="1"/>
  <c r="P56" i="1"/>
  <c r="O56" i="1"/>
  <c r="N56" i="1"/>
  <c r="K56" i="1"/>
  <c r="R55" i="1"/>
  <c r="Q55" i="1"/>
  <c r="P55" i="1"/>
  <c r="O55" i="1"/>
  <c r="N55" i="1"/>
  <c r="K55" i="1"/>
  <c r="R54" i="1"/>
  <c r="Q54" i="1"/>
  <c r="P54" i="1"/>
  <c r="O54" i="1"/>
  <c r="N54" i="1"/>
  <c r="K54" i="1"/>
  <c r="R53" i="1"/>
  <c r="Q53" i="1"/>
  <c r="P53" i="1"/>
  <c r="O53" i="1"/>
  <c r="N53" i="1"/>
  <c r="K53" i="1"/>
  <c r="R52" i="1"/>
  <c r="Q52" i="1"/>
  <c r="P52" i="1"/>
  <c r="O52" i="1"/>
  <c r="N52" i="1"/>
  <c r="K52" i="1"/>
  <c r="R51" i="1"/>
  <c r="Q51" i="1"/>
  <c r="P51" i="1"/>
  <c r="O51" i="1"/>
  <c r="N51" i="1"/>
  <c r="K51" i="1"/>
  <c r="R50" i="1"/>
  <c r="Q50" i="1"/>
  <c r="P50" i="1"/>
  <c r="O50" i="1"/>
  <c r="N50" i="1"/>
  <c r="K50" i="1"/>
  <c r="R49" i="1"/>
  <c r="Q49" i="1"/>
  <c r="P49" i="1"/>
  <c r="O49" i="1"/>
  <c r="N49" i="1"/>
  <c r="K49" i="1"/>
  <c r="R48" i="1"/>
  <c r="Q48" i="1"/>
  <c r="P48" i="1"/>
  <c r="O48" i="1"/>
  <c r="N48" i="1"/>
  <c r="K48" i="1"/>
  <c r="R47" i="1"/>
  <c r="Q47" i="1"/>
  <c r="P47" i="1"/>
  <c r="O47" i="1"/>
  <c r="N47" i="1"/>
  <c r="K47" i="1"/>
  <c r="R46" i="1"/>
  <c r="Q46" i="1"/>
  <c r="P46" i="1"/>
  <c r="O46" i="1"/>
  <c r="N46" i="1"/>
  <c r="K46" i="1"/>
  <c r="R45" i="1"/>
  <c r="Q45" i="1"/>
  <c r="P45" i="1"/>
  <c r="O45" i="1"/>
  <c r="N45" i="1"/>
  <c r="K45" i="1"/>
  <c r="R44" i="1"/>
  <c r="Q44" i="1"/>
  <c r="P44" i="1"/>
  <c r="O44" i="1"/>
  <c r="N44" i="1"/>
  <c r="K44" i="1"/>
  <c r="R43" i="1"/>
  <c r="Q43" i="1"/>
  <c r="P43" i="1"/>
  <c r="O43" i="1"/>
  <c r="N43" i="1"/>
  <c r="K43" i="1"/>
  <c r="R42" i="1"/>
  <c r="Q42" i="1"/>
  <c r="P42" i="1"/>
  <c r="O42" i="1"/>
  <c r="N42" i="1"/>
  <c r="K42" i="1"/>
  <c r="R41" i="1"/>
  <c r="Q41" i="1"/>
  <c r="P41" i="1"/>
  <c r="O41" i="1"/>
  <c r="N41" i="1"/>
  <c r="K41" i="1"/>
  <c r="R40" i="1"/>
  <c r="Q40" i="1"/>
  <c r="P40" i="1"/>
  <c r="O40" i="1"/>
  <c r="N40" i="1"/>
  <c r="K40" i="1"/>
  <c r="R39" i="1"/>
  <c r="Q39" i="1"/>
  <c r="P39" i="1"/>
  <c r="O39" i="1"/>
  <c r="N39" i="1"/>
  <c r="K39" i="1"/>
  <c r="R38" i="1"/>
  <c r="Q38" i="1"/>
  <c r="P38" i="1"/>
  <c r="O38" i="1"/>
  <c r="N38" i="1"/>
  <c r="K38" i="1"/>
  <c r="R37" i="1"/>
  <c r="Q37" i="1"/>
  <c r="P37" i="1"/>
  <c r="O37" i="1"/>
  <c r="N37" i="1"/>
  <c r="K37" i="1"/>
  <c r="R36" i="1"/>
  <c r="Q36" i="1"/>
  <c r="P36" i="1"/>
  <c r="O36" i="1"/>
  <c r="N36" i="1"/>
  <c r="K36" i="1"/>
  <c r="R35" i="1"/>
  <c r="Q35" i="1"/>
  <c r="P35" i="1"/>
  <c r="O35" i="1"/>
  <c r="N35" i="1"/>
  <c r="K35" i="1"/>
  <c r="R34" i="1"/>
  <c r="Q34" i="1"/>
  <c r="P34" i="1"/>
  <c r="O34" i="1"/>
  <c r="N34" i="1"/>
  <c r="K34" i="1"/>
  <c r="R33" i="1"/>
  <c r="Q33" i="1"/>
  <c r="P33" i="1"/>
  <c r="O33" i="1"/>
  <c r="N33" i="1"/>
  <c r="K33" i="1"/>
  <c r="R32" i="1"/>
  <c r="Q32" i="1"/>
  <c r="P32" i="1"/>
  <c r="O32" i="1"/>
  <c r="N32" i="1"/>
  <c r="K32" i="1"/>
  <c r="R31" i="1"/>
  <c r="Q31" i="1"/>
  <c r="P31" i="1"/>
  <c r="O31" i="1"/>
  <c r="N31" i="1"/>
  <c r="K31" i="1"/>
  <c r="R30" i="1"/>
  <c r="Q30" i="1"/>
  <c r="P30" i="1"/>
  <c r="O30" i="1"/>
  <c r="N30" i="1"/>
  <c r="K30" i="1"/>
  <c r="R29" i="1"/>
  <c r="Q29" i="1"/>
  <c r="P29" i="1"/>
  <c r="O29" i="1"/>
  <c r="N29" i="1"/>
  <c r="K29" i="1"/>
  <c r="R28" i="1"/>
  <c r="Q28" i="1"/>
  <c r="P28" i="1"/>
  <c r="O28" i="1"/>
  <c r="N28" i="1"/>
  <c r="K28" i="1"/>
  <c r="R27" i="1"/>
  <c r="Q27" i="1"/>
  <c r="P27" i="1"/>
  <c r="O27" i="1"/>
  <c r="N27" i="1"/>
  <c r="K27" i="1"/>
  <c r="R26" i="1"/>
  <c r="Q26" i="1"/>
  <c r="P26" i="1"/>
  <c r="O26" i="1"/>
  <c r="N26" i="1"/>
  <c r="K26" i="1"/>
  <c r="R25" i="1"/>
  <c r="Q25" i="1"/>
  <c r="P25" i="1"/>
  <c r="O25" i="1"/>
  <c r="N25" i="1"/>
  <c r="K25" i="1"/>
  <c r="R24" i="1"/>
  <c r="Q24" i="1"/>
  <c r="P24" i="1"/>
  <c r="O24" i="1"/>
  <c r="N24" i="1"/>
  <c r="K24" i="1"/>
  <c r="R23" i="1"/>
  <c r="Q23" i="1"/>
  <c r="P23" i="1"/>
  <c r="O23" i="1"/>
  <c r="N23" i="1"/>
  <c r="K23" i="1"/>
  <c r="R22" i="1"/>
  <c r="Q22" i="1"/>
  <c r="P22" i="1"/>
  <c r="O22" i="1"/>
  <c r="N22" i="1"/>
  <c r="K22" i="1"/>
  <c r="R21" i="1"/>
  <c r="Q21" i="1"/>
  <c r="P21" i="1"/>
  <c r="O21" i="1"/>
  <c r="N21" i="1"/>
  <c r="K21" i="1"/>
  <c r="R20" i="1"/>
  <c r="Q20" i="1"/>
  <c r="P20" i="1"/>
  <c r="O20" i="1"/>
  <c r="N20" i="1"/>
  <c r="K20" i="1"/>
  <c r="R19" i="1"/>
  <c r="Q19" i="1"/>
  <c r="P19" i="1"/>
  <c r="O19" i="1"/>
  <c r="N19" i="1"/>
  <c r="K19" i="1"/>
  <c r="R18" i="1"/>
  <c r="Q18" i="1"/>
  <c r="P18" i="1"/>
  <c r="O18" i="1"/>
  <c r="N18" i="1"/>
  <c r="K18" i="1"/>
  <c r="R17" i="1"/>
  <c r="Q17" i="1"/>
  <c r="P17" i="1"/>
  <c r="O17" i="1"/>
  <c r="N17" i="1"/>
  <c r="K17" i="1"/>
  <c r="R16" i="1"/>
  <c r="Q16" i="1"/>
  <c r="P16" i="1"/>
  <c r="O16" i="1"/>
  <c r="N16" i="1"/>
  <c r="K16" i="1"/>
  <c r="R15" i="1"/>
  <c r="Q15" i="1"/>
  <c r="P15" i="1"/>
  <c r="O15" i="1"/>
  <c r="N15" i="1"/>
  <c r="K15" i="1"/>
  <c r="R14" i="1"/>
  <c r="Q14" i="1"/>
  <c r="P14" i="1"/>
  <c r="O14" i="1"/>
  <c r="N14" i="1"/>
  <c r="K14" i="1"/>
  <c r="R13" i="1"/>
  <c r="Q13" i="1"/>
  <c r="P13" i="1"/>
  <c r="O13" i="1"/>
  <c r="N13" i="1"/>
  <c r="K13" i="1"/>
  <c r="R12" i="1"/>
  <c r="Q12" i="1"/>
  <c r="P12" i="1"/>
  <c r="O12" i="1"/>
  <c r="N12" i="1"/>
  <c r="K12" i="1"/>
  <c r="R11" i="1"/>
  <c r="Q11" i="1"/>
  <c r="P11" i="1"/>
  <c r="O11" i="1"/>
  <c r="N11" i="1"/>
  <c r="K11" i="1"/>
  <c r="R10" i="1"/>
  <c r="Q10" i="1"/>
  <c r="P10" i="1"/>
  <c r="O10" i="1"/>
  <c r="N10" i="1"/>
  <c r="K10" i="1"/>
  <c r="R9" i="1"/>
  <c r="Q9" i="1"/>
  <c r="P9" i="1"/>
  <c r="O9" i="1"/>
  <c r="N9" i="1"/>
  <c r="K9" i="1"/>
  <c r="R8" i="1"/>
  <c r="Q8" i="1"/>
  <c r="P8" i="1"/>
  <c r="O8" i="1"/>
  <c r="N8" i="1"/>
  <c r="K8" i="1"/>
  <c r="R7" i="1"/>
  <c r="Q7" i="1"/>
  <c r="P7" i="1"/>
  <c r="O7" i="1"/>
  <c r="N7" i="1"/>
  <c r="K7" i="1"/>
  <c r="R6" i="1"/>
  <c r="Q6" i="1"/>
  <c r="P6" i="1"/>
  <c r="O6" i="1"/>
  <c r="N6" i="1"/>
  <c r="K6" i="1"/>
  <c r="R5" i="1"/>
  <c r="Q5" i="1"/>
  <c r="P5" i="1"/>
  <c r="O5" i="1"/>
  <c r="N5" i="1"/>
  <c r="K5" i="1"/>
  <c r="R4" i="1"/>
  <c r="Q4" i="1"/>
  <c r="P4" i="1"/>
  <c r="O4" i="1"/>
  <c r="N4" i="1"/>
  <c r="K4" i="1"/>
  <c r="R3" i="1"/>
  <c r="Q3" i="1"/>
  <c r="P3" i="1"/>
  <c r="O3" i="1"/>
  <c r="N3" i="1"/>
  <c r="K3" i="1"/>
  <c r="Z2" i="1"/>
  <c r="X2" i="1"/>
  <c r="W2" i="1"/>
  <c r="V2" i="1"/>
  <c r="R2" i="1"/>
  <c r="Q2" i="1"/>
  <c r="P2" i="1"/>
  <c r="O2" i="1"/>
  <c r="N2" i="1"/>
  <c r="K2" i="1"/>
</calcChain>
</file>

<file path=xl/sharedStrings.xml><?xml version="1.0" encoding="utf-8"?>
<sst xmlns="http://schemas.openxmlformats.org/spreadsheetml/2006/main" count="855" uniqueCount="61">
  <si>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</si>
  <si>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</si>
  <si>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</si>
  <si>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</si>
  <si>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</si>
  <si>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</si>
  <si>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</si>
  <si>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</si>
  <si>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</si>
  <si>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</si>
  <si>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</si>
  <si>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</si>
  <si>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</si>
  <si>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</si>
  <si>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</si>
  <si>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</si>
  <si>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</si>
  <si>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</si>
  <si>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</si>
  <si>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</si>
  <si>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</si>
  <si>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</si>
  <si>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</si>
  <si>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</si>
  <si>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</si>
  <si>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</si>
  <si>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</si>
  <si>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</si>
  <si>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</si>
  <si>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</si>
  <si>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</si>
  <si>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</si>
  <si>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</si>
  <si>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</si>
  <si>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</si>
  <si>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</si>
  <si>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</si>
  <si>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</si>
  <si>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</si>
  <si>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</si>
  <si>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</si>
  <si>
    <t xml:space="preserve">scale_mpi_thin_job_13889.out </t>
  </si>
  <si>
    <t xml:space="preserve">scale_mpi_thin_thin007_2023-06-25_12-09-40.csv </t>
  </si>
  <si>
    <t xml:space="preserve">scale_mpi_thin_job_13890.out </t>
  </si>
  <si>
    <t xml:space="preserve">scale_mpi_thin_thin010_2023-06-25_12-12-35.csv </t>
  </si>
  <si>
    <t xml:space="preserve">scale_mpi_thin_job_13891.out </t>
  </si>
  <si>
    <t xml:space="preserve">scale_mpi_thin_thin008_2023-06-25_12-12-42.csv </t>
  </si>
  <si>
    <t>(All)</t>
  </si>
  <si>
    <t xml:space="preserve">scale_mpi_thin_job_13892.out </t>
  </si>
  <si>
    <t xml:space="preserve">scale_mpi_thin_thin007_2023-06-25_14-10-02.csv </t>
  </si>
  <si>
    <t xml:space="preserve">scale_mpi_thin_job_13893.out </t>
  </si>
  <si>
    <t xml:space="preserve">scale_mpi_thin_thin010_2023-06-25_14-13-04.csv </t>
  </si>
  <si>
    <t xml:space="preserve">scale_mpi_thin_job_13915.out </t>
  </si>
  <si>
    <t xml:space="preserve">scale_mpi_thin_thin008_2023-06-25_14-32-37.csv </t>
  </si>
  <si>
    <t>(Multiple Items)</t>
  </si>
  <si>
    <t>Ideal = n</t>
  </si>
  <si>
    <t>size 10,000</t>
  </si>
  <si>
    <t>size 15,000</t>
  </si>
  <si>
    <t>size 20,000</t>
  </si>
  <si>
    <t>size 25,000</t>
  </si>
  <si>
    <t>size 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</si>
</sst>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times'!$B$8:$B$19</c:f>
              <c:numCache>
                <c:formatCode>#,##0.00</c:formatCode>
                <c:ptCount val="1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times'!$C$8:$C$19</c:f>
              <c:numCache>
                <c:formatCode>General</c:formatCode>
                <c:ptCount val="12"/>
                <c:pt idx="0">
                  <c:v>0.14113770072525098</c:v>
                </c:pt>
                <c:pt idx="1">
                  <c:v>0.18850267061446355</c:v>
                </c:pt>
                <c:pt idx="2">
                  <c:v>0.14718799798045595</c:v>
                </c:pt>
                <c:pt idx="3">
                  <c:v>0.1356966565342734</c:v>
                </c:pt>
                <c:pt idx="4">
                  <c:v>6.7203002031435213E-2</c:v>
                </c:pt>
                <c:pt idx="5">
                  <c:v>5.2422929734104839E-2</c:v>
                </c:pt>
                <c:pt idx="6">
                  <c:v>6.1622923624751455E-2</c:v>
                </c:pt>
                <c:pt idx="7">
                  <c:v>5.9798787769861431E-2</c:v>
                </c:pt>
                <c:pt idx="8">
                  <c:v>7.538077538989689E-2</c:v>
                </c:pt>
                <c:pt idx="9">
                  <c:v>9.2106753371016564E-2</c:v>
                </c:pt>
                <c:pt idx="10">
                  <c:v>3.7242424636002365E-2</c:v>
                </c:pt>
                <c:pt idx="11">
                  <c:v>6.0828783279292496E-2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times'!$D$8:$D$19</c:f>
              <c:numCache>
                <c:formatCode>#,##0.00</c:formatCode>
                <c:ptCount val="1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96-9B80-1BA3F8879653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times'!$E$8:$E$19</c:f>
              <c:numCache>
                <c:formatCode>General</c:formatCode>
                <c:ptCount val="12"/>
                <c:pt idx="0">
                  <c:v>0.10092946220091502</c:v>
                </c:pt>
                <c:pt idx="1">
                  <c:v>0.35509356222225424</c:v>
                </c:pt>
                <c:pt idx="2">
                  <c:v>3.2435635462630168E-2</c:v>
                </c:pt>
                <c:pt idx="3">
                  <c:v>0.18296922772062205</c:v>
                </c:pt>
                <c:pt idx="4">
                  <c:v>1.7734308365207911E-3</c:v>
                </c:pt>
                <c:pt idx="5">
                  <c:v>7.7389507913043443E-2</c:v>
                </c:pt>
                <c:pt idx="6">
                  <c:v>0.15455417933135029</c:v>
                </c:pt>
                <c:pt idx="7">
                  <c:v>9.4085402551328676E-2</c:v>
                </c:pt>
                <c:pt idx="8">
                  <c:v>1.5140833394770277E-2</c:v>
                </c:pt>
                <c:pt idx="9">
                  <c:v>1.6294160210387192E-2</c:v>
                </c:pt>
                <c:pt idx="10">
                  <c:v>3.3906099011695244E-2</c:v>
                </c:pt>
                <c:pt idx="11">
                  <c:v>2.471251764301868E-2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96-9B80-1BA3F8879653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times'!$F$8:$F$19</c:f>
              <c:numCache>
                <c:formatCode>#,##0.00</c:formatCode>
                <c:ptCount val="1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D96-9B80-1BA3F8879653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times'!$G$8:$G$19</c:f>
              <c:numCache>
                <c:formatCode>General</c:formatCode>
                <c:ptCount val="12"/>
                <c:pt idx="0">
                  <c:v>0</c:v>
                </c:pt>
                <c:pt idx="1">
                  <c:v>0.18578799996579098</c:v>
                </c:pt>
                <c:pt idx="2">
                  <c:v>7.3112499934078728E-2</c:v>
                </c:pt>
                <c:pt idx="3">
                  <c:v>5.713997584879258E-3</c:v>
                </c:pt>
                <c:pt idx="4">
                  <c:v>2.5715049411441501E-3</c:v>
                </c:pt>
                <c:pt idx="5">
                  <c:v>4.908899996350792E-2</c:v>
                </c:pt>
                <c:pt idx="6">
                  <c:v>1.6363000185462259E-2</c:v>
                </c:pt>
                <c:pt idx="7">
                  <c:v>4.2440002929385011E-3</c:v>
                </c:pt>
                <c:pt idx="8">
                  <c:v>0.13433749998536093</c:v>
                </c:pt>
                <c:pt idx="9">
                  <c:v>0.26240550000048407</c:v>
                </c:pt>
                <c:pt idx="10">
                  <c:v>0.22842650000126818</c:v>
                </c:pt>
                <c:pt idx="11">
                  <c:v>1.7448499987567038E-2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D96-9B80-1BA3F8879653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times'!$H$8:$H$19</c:f>
              <c:numCache>
                <c:formatCode>#,##0.00</c:formatCode>
                <c:ptCount val="1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D96-9B80-1BA3F8879653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times'!$I$8:$I$19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0.13501800000346789</c:v>
                </c:pt>
                <c:pt idx="10">
                  <c:v>0.50633999999848645</c:v>
                </c:pt>
                <c:pt idx="11">
                  <c:v>5.3027500048680586E-2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2-4D96-9B80-1BA3F8879653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times'!$J$8:$J$19</c:f>
              <c:numCache>
                <c:formatCode>#,##0.00</c:formatCode>
                <c:ptCount val="1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2-4D96-9B80-1BA3F8879653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times'!$K$8:$K$19</c:f>
              <c:numCache>
                <c:formatCode>General</c:formatCode>
                <c:ptCount val="12"/>
                <c:pt idx="0">
                  <c:v>0</c:v>
                </c:pt>
                <c:pt idx="1">
                  <c:v>0.30369299884697243</c:v>
                </c:pt>
                <c:pt idx="2">
                  <c:v>8.3264976333042879E-3</c:v>
                </c:pt>
                <c:pt idx="3">
                  <c:v>2.6899501075403086E-2</c:v>
                </c:pt>
                <c:pt idx="4">
                  <c:v>6.9225999821686993E-2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2-4D96-9B80-1BA3F88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calc'!$B$8:$B$19</c:f>
              <c:numCache>
                <c:formatCode>#,##0.00</c:formatCode>
                <c:ptCount val="1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calc'!$C$8:$C$19</c:f>
              <c:numCache>
                <c:formatCode>#,##0.00</c:formatCode>
                <c:ptCount val="1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CF1-B17F-8061963F1DC9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calc'!$D$8:$D$19</c:f>
              <c:numCache>
                <c:formatCode>#,##0.00</c:formatCode>
                <c:ptCount val="1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CF1-B17F-8061963F1DC9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calc'!$E$8:$E$19</c:f>
              <c:numCache>
                <c:formatCode>#,##0.00</c:formatCode>
                <c:ptCount val="1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2-4CF1-B17F-8061963F1DC9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calc'!$F$8:$F$19</c:f>
              <c:numCache>
                <c:formatCode>#,##0.00</c:formatCode>
                <c:ptCount val="1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2-4CF1-B17F-8061963F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[scalability_MPI_thin.xlsx]speed-up!ExecutionTime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'speed-up'!$B$7:$B$18</c:f>
              <c:numCache>
                <c:formatCode>#,##0.00</c:formatCode>
                <c:ptCount val="1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5B4-A60F-A72DCB1E1235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'speed-up'!$C$7:$C$18</c:f>
              <c:numCache>
                <c:formatCode>#,##0.00</c:formatCode>
                <c:ptCount val="1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5B4-A60F-A72DCB1E1235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'speed-up'!$D$7:$D$18</c:f>
              <c:numCache>
                <c:formatCode>#,##0.00</c:formatCode>
                <c:ptCount val="1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5B4-A60F-A72DCB1E1235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'speed-up'!$E$7:$E$18</c:f>
              <c:numCache>
                <c:formatCode>#,##0.00</c:formatCode>
                <c:ptCount val="1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5B4-A60F-A72DCB1E1235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'speed-up'!$F$7:$F$18</c:f>
              <c:numCache>
                <c:formatCode>#,##0.00</c:formatCode>
                <c:ptCount val="12"/>
                <c:pt idx="0">
                  <c:v>333.04544683333336</c:v>
                </c:pt>
                <c:pt idx="1">
                  <c:v>166.16402357142857</c:v>
                </c:pt>
                <c:pt idx="2">
                  <c:v>111.18897414285713</c:v>
                </c:pt>
                <c:pt idx="3">
                  <c:v>83.836641285714293</c:v>
                </c:pt>
                <c:pt idx="4">
                  <c:v>67.300156999999999</c:v>
                </c:pt>
                <c:pt idx="5">
                  <c:v>55.889360999999994</c:v>
                </c:pt>
                <c:pt idx="6">
                  <c:v>48.068390000000001</c:v>
                </c:pt>
                <c:pt idx="7">
                  <c:v>42.306166000000005</c:v>
                </c:pt>
                <c:pt idx="8">
                  <c:v>37.751382857142858</c:v>
                </c:pt>
                <c:pt idx="9">
                  <c:v>34.037378428571429</c:v>
                </c:pt>
                <c:pt idx="10">
                  <c:v>31.032306142857145</c:v>
                </c:pt>
                <c:pt idx="11">
                  <c:v>28.693861142857145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45B4-A60F-A72DCB1E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A0-A437-E5CB2DF3E2DE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8F-49A0-A437-E5CB2DF3E2DE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9A0-A437-E5CB2DF3E2DE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8F-49A0-A437-E5CB2DF3E2DE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8F-49A0-A437-E5CB2DF3E2DE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2.0043174188675557</c:v>
                </c:pt>
                <c:pt idx="2">
                  <c:v>2.995310006237057</c:v>
                </c:pt>
                <c:pt idx="3">
                  <c:v>3.9725523556975331</c:v>
                </c:pt>
                <c:pt idx="4">
                  <c:v>4.9486577993173677</c:v>
                </c:pt>
                <c:pt idx="5">
                  <c:v>5.9590133233645917</c:v>
                </c:pt>
                <c:pt idx="6">
                  <c:v>6.9285750330588014</c:v>
                </c:pt>
                <c:pt idx="7">
                  <c:v>7.8722672915653318</c:v>
                </c:pt>
                <c:pt idx="8">
                  <c:v>8.8220727726353623</c:v>
                </c:pt>
                <c:pt idx="9">
                  <c:v>9.7846973594702753</c:v>
                </c:pt>
                <c:pt idx="10">
                  <c:v>10.732217106268527</c:v>
                </c:pt>
                <c:pt idx="11">
                  <c:v>11.60685364633262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A0-A437-E5CB2DF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</xdr:row>
      <xdr:rowOff>180975</xdr:rowOff>
    </xdr:from>
    <xdr:to>
      <xdr:col>25</xdr:col>
      <xdr:colOff>104774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649940</xdr:colOff>
      <xdr:row>4</xdr:row>
      <xdr:rowOff>38100</xdr:rowOff>
    </xdr:from>
    <xdr:to>
      <xdr:col>47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F069-D366-4A2A-8DB5-4B6BF14B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20B8-46D0-42B9-B573-EDC90BC759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2.696534027775" createdVersion="8" refreshedVersion="8" minRefreshableVersion="3" recordCount="258" xr:uid="{8E86EB5A-5E84-4D03-A770-AC8FDED1C9B9}">
  <cacheSource type="worksheet">
    <worksheetSource name="TableMPI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30000"/>
        <n v="25000"/>
        <n v="20000"/>
        <n v="1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64" count="64">
        <n v="12"/>
        <n v="11"/>
        <n v="10"/>
        <n v="9"/>
        <n v="8"/>
        <n v="7"/>
        <n v="6"/>
        <n v="5"/>
        <n v="4"/>
        <n v="3"/>
        <n v="2"/>
        <n v="1"/>
        <n v="57" u="1"/>
        <n v="34" u="1"/>
        <n v="13" u="1"/>
        <n v="59" u="1"/>
        <n v="36" u="1"/>
        <n v="61" u="1"/>
        <n v="38" u="1"/>
        <n v="14" u="1"/>
        <n v="63" u="1"/>
        <n v="40" u="1"/>
        <n v="42" u="1"/>
        <n v="15" u="1"/>
        <n v="44" u="1"/>
        <n v="46" u="1"/>
        <n v="16" u="1"/>
        <n v="48" u="1"/>
        <n v="17" u="1"/>
        <n v="50" u="1"/>
        <n v="18" u="1"/>
        <n v="52" u="1"/>
        <n v="19" u="1"/>
        <n v="54" u="1"/>
        <n v="20" u="1"/>
        <n v="56" u="1"/>
        <n v="33" u="1"/>
        <n v="21" u="1"/>
        <n v="58" u="1"/>
        <n v="35" u="1"/>
        <n v="22" u="1"/>
        <n v="60" u="1"/>
        <n v="37" u="1"/>
        <n v="23" u="1"/>
        <n v="62" u="1"/>
        <n v="39" u="1"/>
        <n v="24" u="1"/>
        <n v="6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  <n v="32" u="1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28.636112000000001" maxValue="3008.7228239999999"/>
    </cacheField>
    <cacheField name="t_io" numFmtId="0">
      <sharedItems containsSemiMixedTypes="0" containsString="0" containsNumber="1" minValue="0.14990400000000001" maxValue="2.8398889999999999"/>
    </cacheField>
    <cacheField name="t_io_accumulator" numFmtId="0">
      <sharedItems containsSemiMixedTypes="0" containsString="0" containsNumber="1" minValue="0" maxValue="18.086653999999999"/>
    </cacheField>
    <cacheField name="t_io_accumulator_average" numFmtId="0">
      <sharedItems containsSemiMixedTypes="0" containsString="0" containsNumber="1" minValue="0" maxValue="1.808665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174.82682649999998" maxValue="2083.919367"/>
    </cacheField>
    <cacheField name="StdDev" numFmtId="0">
      <sharedItems containsMixedTypes="1" containsNumber="1" minValue="0" maxValue="0.50633999999848645"/>
    </cacheField>
    <cacheField name="Low" numFmtId="0">
      <sharedItems containsMixedTypes="1" containsNumber="1" minValue="174.72077149990261" maxValue="2083.919367"/>
    </cacheField>
    <cacheField name="High" numFmtId="0">
      <sharedItems containsMixedTypes="1" containsNumber="1" minValue="174.93288150009735" maxValue="2083.919367"/>
    </cacheField>
    <cacheField name="Pick" numFmtId="0">
      <sharedItems containsMixedTypes="1" containsNumber="1" containsInteger="1" minValue="0" maxValue="1" count="3">
        <n v="1"/>
        <e v="#N/A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1"/>
    <n v="100"/>
    <x v="0"/>
    <x v="0"/>
    <n v="1"/>
    <n v="250.28523799999999"/>
    <n v="2.3024140000000002"/>
    <n v="13.497597000000001"/>
    <n v="1.2270540000000001"/>
    <s v="7"/>
    <s v="scale_mpi_thin_job_13889.out "/>
    <s v="scale_mpi_thin_thin007_2023-06-25_12-09-40.csv "/>
    <s v="e1 30000 100 100000 1 12"/>
    <e v="#N/A"/>
    <e v="#N/A"/>
    <e v="#N/A"/>
    <e v="#N/A"/>
    <x v="1"/>
  </r>
  <r>
    <x v="0"/>
    <x v="1"/>
    <n v="100"/>
    <x v="0"/>
    <x v="1"/>
    <n v="1"/>
    <n v="273.46989000000002"/>
    <n v="2.2499720000000001"/>
    <n v="11.792316"/>
    <n v="1.1792320000000001"/>
    <s v="7"/>
    <s v="scale_mpi_thin_job_13889.out "/>
    <s v="scale_mpi_thin_thin007_2023-06-25_12-09-40.csv "/>
    <s v="e1 30000 100 100000 1 11"/>
    <e v="#N/A"/>
    <e v="#N/A"/>
    <e v="#N/A"/>
    <e v="#N/A"/>
    <x v="1"/>
  </r>
  <r>
    <x v="0"/>
    <x v="1"/>
    <n v="100"/>
    <x v="0"/>
    <x v="2"/>
    <n v="1"/>
    <n v="299.678247"/>
    <n v="2.1271770000000001"/>
    <n v="9.5283080000000009"/>
    <n v="1.0587009999999999"/>
    <s v="7"/>
    <s v="scale_mpi_thin_job_13889.out "/>
    <s v="scale_mpi_thin_thin007_2023-06-25_12-09-40.csv "/>
    <s v="e1 30000 100 100000 1 10"/>
    <e v="#N/A"/>
    <e v="#N/A"/>
    <e v="#N/A"/>
    <e v="#N/A"/>
    <x v="1"/>
  </r>
  <r>
    <x v="0"/>
    <x v="1"/>
    <n v="100"/>
    <x v="0"/>
    <x v="3"/>
    <n v="1"/>
    <n v="333.39829800000001"/>
    <n v="2.2549480000000002"/>
    <n v="9.4542310000000001"/>
    <n v="1.1817789999999999"/>
    <s v="7"/>
    <s v="scale_mpi_thin_job_13889.out "/>
    <s v="scale_mpi_thin_thin007_2023-06-25_12-09-40.csv "/>
    <s v="e1 30000 100 100000 1 9"/>
    <e v="#N/A"/>
    <e v="#N/A"/>
    <e v="#N/A"/>
    <e v="#N/A"/>
    <x v="1"/>
  </r>
  <r>
    <x v="0"/>
    <x v="1"/>
    <n v="100"/>
    <x v="0"/>
    <x v="4"/>
    <n v="1"/>
    <n v="374.34934800000002"/>
    <n v="2.258756"/>
    <n v="8.0942290000000003"/>
    <n v="1.156318"/>
    <s v="7"/>
    <s v="scale_mpi_thin_job_13889.out "/>
    <s v="scale_mpi_thin_thin007_2023-06-25_12-09-40.csv "/>
    <s v="e1 30000 100 100000 1 8"/>
    <e v="#N/A"/>
    <e v="#N/A"/>
    <e v="#N/A"/>
    <e v="#N/A"/>
    <x v="1"/>
  </r>
  <r>
    <x v="0"/>
    <x v="1"/>
    <n v="100"/>
    <x v="0"/>
    <x v="5"/>
    <n v="1"/>
    <n v="426.45756299999999"/>
    <n v="2.208971"/>
    <n v="6.7417699999999998"/>
    <n v="1.1236280000000001"/>
    <s v="7"/>
    <s v="scale_mpi_thin_job_13889.out "/>
    <s v="scale_mpi_thin_thin007_2023-06-25_12-09-40.csv "/>
    <s v="e1 30000 100 100000 1 7"/>
    <e v="#N/A"/>
    <e v="#N/A"/>
    <e v="#N/A"/>
    <e v="#N/A"/>
    <x v="1"/>
  </r>
  <r>
    <x v="0"/>
    <x v="1"/>
    <n v="100"/>
    <x v="0"/>
    <x v="6"/>
    <n v="1"/>
    <n v="496.76903199999998"/>
    <n v="2.2428629999999998"/>
    <n v="5.8400499999999997"/>
    <n v="1.16801"/>
    <s v="7"/>
    <s v="scale_mpi_thin_job_13889.out "/>
    <s v="scale_mpi_thin_thin007_2023-06-25_12-09-40.csv "/>
    <s v="e1 30000 100 100000 1 6"/>
    <e v="#N/A"/>
    <e v="#N/A"/>
    <e v="#N/A"/>
    <e v="#N/A"/>
    <x v="1"/>
  </r>
  <r>
    <x v="0"/>
    <x v="1"/>
    <n v="100"/>
    <x v="0"/>
    <x v="7"/>
    <n v="1"/>
    <n v="596.09577300000001"/>
    <n v="2.247916"/>
    <n v="4.694566"/>
    <n v="1.1736409999999999"/>
    <s v="7"/>
    <s v="scale_mpi_thin_job_13889.out "/>
    <s v="scale_mpi_thin_thin007_2023-06-25_12-09-40.csv "/>
    <s v="e1 30000 100 100000 1 5"/>
    <e v="#N/A"/>
    <e v="#N/A"/>
    <e v="#N/A"/>
    <e v="#N/A"/>
    <x v="1"/>
  </r>
  <r>
    <x v="0"/>
    <x v="1"/>
    <n v="100"/>
    <x v="0"/>
    <x v="8"/>
    <n v="1"/>
    <n v="745.03925100000004"/>
    <n v="2.5099640000000001"/>
    <n v="4.3108000000000004"/>
    <n v="1.436933"/>
    <s v="7"/>
    <s v="scale_mpi_thin_job_13889.out "/>
    <s v="scale_mpi_thin_thin007_2023-06-25_12-09-40.csv "/>
    <s v="e1 30000 100 100000 1 4"/>
    <e v="#N/A"/>
    <e v="#N/A"/>
    <e v="#N/A"/>
    <e v="#N/A"/>
    <x v="1"/>
  </r>
  <r>
    <x v="0"/>
    <x v="1"/>
    <n v="100"/>
    <x v="0"/>
    <x v="9"/>
    <n v="1"/>
    <n v="991.57324200000005"/>
    <n v="2.481198"/>
    <n v="2.8443399999999999"/>
    <n v="1.4221699999999999"/>
    <s v="7"/>
    <s v="scale_mpi_thin_job_13889.out "/>
    <s v="scale_mpi_thin_thin007_2023-06-25_12-09-40.csv "/>
    <s v="e1 30000 100 100000 1 3"/>
    <e v="#N/A"/>
    <e v="#N/A"/>
    <e v="#N/A"/>
    <e v="#N/A"/>
    <x v="1"/>
  </r>
  <r>
    <x v="0"/>
    <x v="1"/>
    <n v="100"/>
    <x v="0"/>
    <x v="10"/>
    <n v="1"/>
    <n v="1489.396203"/>
    <n v="2.6447189999999998"/>
    <n v="1.566125"/>
    <n v="1.566125"/>
    <s v="7"/>
    <s v="scale_mpi_thin_job_13889.out "/>
    <s v="scale_mpi_thin_thin007_2023-06-25_12-09-40.csv "/>
    <s v="e1 30000 100 100000 1 2"/>
    <e v="#N/A"/>
    <e v="#N/A"/>
    <e v="#N/A"/>
    <e v="#N/A"/>
    <x v="1"/>
  </r>
  <r>
    <x v="0"/>
    <x v="2"/>
    <n v="100"/>
    <x v="0"/>
    <x v="0"/>
    <n v="1"/>
    <n v="174.87985399999999"/>
    <n v="1.959738"/>
    <n v="12.453495"/>
    <n v="1.13213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0.37002200000001"/>
    <n v="1.6206320000000001"/>
    <n v="8.2537330000000004"/>
    <n v="0.82537300000000002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8.97735900000001"/>
    <n v="1.6165799999999999"/>
    <n v="7.3996050000000002"/>
    <n v="0.82217799999999996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2"/>
    <n v="100"/>
    <x v="0"/>
    <x v="3"/>
    <n v="1"/>
    <n v="232.02580399999999"/>
    <n v="1.71018"/>
    <n v="7.3676519999999996"/>
    <n v="0.920956"/>
    <s v="0"/>
    <s v="scale_mpi_thin_job_13890.out "/>
    <s v="scale_mpi_thin_thin010_2023-06-25_12-12-35.csv "/>
    <s v="e1 25000 100 100000 1 9"/>
    <e v="#N/A"/>
    <e v="#N/A"/>
    <e v="#N/A"/>
    <e v="#N/A"/>
    <x v="1"/>
  </r>
  <r>
    <x v="0"/>
    <x v="2"/>
    <n v="100"/>
    <x v="0"/>
    <x v="4"/>
    <n v="1"/>
    <n v="260.09294599999998"/>
    <n v="1.630018"/>
    <n v="5.7924239999999996"/>
    <n v="0.82748900000000003"/>
    <s v="0"/>
    <s v="scale_mpi_thin_job_13890.out "/>
    <s v="scale_mpi_thin_thin010_2023-06-25_12-12-35.csv "/>
    <s v="e1 25000 100 100000 1 8"/>
    <e v="#N/A"/>
    <e v="#N/A"/>
    <e v="#N/A"/>
    <e v="#N/A"/>
    <x v="1"/>
  </r>
  <r>
    <x v="0"/>
    <x v="2"/>
    <n v="100"/>
    <x v="0"/>
    <x v="5"/>
    <n v="1"/>
    <n v="297.04386299999999"/>
    <n v="1.7436739999999999"/>
    <n v="5.769787"/>
    <n v="0.96163100000000001"/>
    <s v="0"/>
    <s v="scale_mpi_thin_job_13890.out "/>
    <s v="scale_mpi_thin_thin010_2023-06-25_12-12-35.csv "/>
    <s v="e1 25000 100 100000 1 7"/>
    <e v="#N/A"/>
    <e v="#N/A"/>
    <e v="#N/A"/>
    <e v="#N/A"/>
    <x v="1"/>
  </r>
  <r>
    <x v="0"/>
    <x v="2"/>
    <n v="100"/>
    <x v="0"/>
    <x v="6"/>
    <n v="1"/>
    <n v="346.274833"/>
    <n v="1.688963"/>
    <n v="4.4350560000000003"/>
    <n v="0.88701099999999999"/>
    <s v="0"/>
    <s v="scale_mpi_thin_job_13890.out "/>
    <s v="scale_mpi_thin_thin010_2023-06-25_12-12-35.csv "/>
    <s v="e1 25000 100 100000 1 6"/>
    <e v="#N/A"/>
    <e v="#N/A"/>
    <e v="#N/A"/>
    <e v="#N/A"/>
    <x v="1"/>
  </r>
  <r>
    <x v="0"/>
    <x v="2"/>
    <n v="100"/>
    <x v="0"/>
    <x v="7"/>
    <n v="1"/>
    <n v="414.10621800000001"/>
    <n v="1.6587400000000001"/>
    <n v="3.477833"/>
    <n v="0.86945799999999995"/>
    <s v="0"/>
    <s v="scale_mpi_thin_job_13890.out "/>
    <s v="scale_mpi_thin_thin010_2023-06-25_12-12-35.csv "/>
    <s v="e1 25000 100 100000 1 5"/>
    <e v="#N/A"/>
    <e v="#N/A"/>
    <e v="#N/A"/>
    <e v="#N/A"/>
    <x v="1"/>
  </r>
  <r>
    <x v="0"/>
    <x v="2"/>
    <n v="100"/>
    <x v="0"/>
    <x v="8"/>
    <n v="1"/>
    <n v="517.03048899999999"/>
    <n v="1.673916"/>
    <n v="2.6705549999999998"/>
    <n v="0.890185"/>
    <s v="0"/>
    <s v="scale_mpi_thin_job_13890.out "/>
    <s v="scale_mpi_thin_thin010_2023-06-25_12-12-35.csv "/>
    <s v="e1 25000 100 100000 1 4"/>
    <e v="#N/A"/>
    <e v="#N/A"/>
    <e v="#N/A"/>
    <e v="#N/A"/>
    <x v="1"/>
  </r>
  <r>
    <x v="0"/>
    <x v="2"/>
    <n v="100"/>
    <x v="0"/>
    <x v="9"/>
    <n v="1"/>
    <n v="689.58723399999997"/>
    <n v="1.8491949999999999"/>
    <n v="2.1084179999999999"/>
    <n v="1.054209"/>
    <s v="0"/>
    <s v="scale_mpi_thin_job_13890.out "/>
    <s v="scale_mpi_thin_thin010_2023-06-25_12-12-35.csv "/>
    <s v="e1 25000 100 100000 1 3"/>
    <e v="#N/A"/>
    <e v="#N/A"/>
    <e v="#N/A"/>
    <e v="#N/A"/>
    <x v="1"/>
  </r>
  <r>
    <x v="0"/>
    <x v="2"/>
    <n v="100"/>
    <x v="0"/>
    <x v="10"/>
    <n v="1"/>
    <n v="1033.768284"/>
    <n v="1.9633769999999999"/>
    <n v="1.197254"/>
    <n v="1.197254"/>
    <s v="0"/>
    <s v="scale_mpi_thin_job_13890.out "/>
    <s v="scale_mpi_thin_thin010_2023-06-25_12-12-35.csv "/>
    <s v="e1 25000 100 100000 1 2"/>
    <e v="#N/A"/>
    <e v="#N/A"/>
    <e v="#N/A"/>
    <e v="#N/A"/>
    <x v="1"/>
  </r>
  <r>
    <x v="0"/>
    <x v="2"/>
    <n v="100"/>
    <x v="0"/>
    <x v="11"/>
    <n v="1"/>
    <n v="2083.919367"/>
    <n v="1.7890459999999999"/>
    <n v="0"/>
    <n v="0"/>
    <s v="0"/>
    <s v="scale_mpi_thin_job_13890.out "/>
    <s v="scale_mpi_thin_thin010_2023-06-25_12-12-35.csv "/>
    <s v="e1 25000 100 100000 1 1"/>
    <e v="#N/A"/>
    <e v="#N/A"/>
    <e v="#N/A"/>
    <e v="#N/A"/>
    <x v="1"/>
  </r>
  <r>
    <x v="0"/>
    <x v="2"/>
    <n v="100"/>
    <x v="0"/>
    <x v="0"/>
    <n v="1"/>
    <n v="174.773799"/>
    <n v="1.6614420000000001"/>
    <n v="9.8379689999999993"/>
    <n v="0.8943609999999999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1.38270199999999"/>
    <n v="2.547485"/>
    <n v="18.086653999999999"/>
    <n v="1.808665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9.24739500000001"/>
    <n v="1.7009590000000001"/>
    <n v="8.0980380000000007"/>
    <n v="0.89978199999999997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3"/>
    <n v="100"/>
    <x v="0"/>
    <x v="0"/>
    <n v="1"/>
    <n v="112.090598"/>
    <n v="1.107094"/>
    <n v="6.1681119999999998"/>
    <n v="0.56073700000000004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01280300000001"/>
    <n v="1.0845229999999999"/>
    <n v="5.1833429999999998"/>
    <n v="0.518333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3.84437"/>
    <n v="1.027925"/>
    <n v="4.5331910000000004"/>
    <n v="0.50368800000000002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64705599999999"/>
    <n v="1.203505"/>
    <n v="5.4078030000000004"/>
    <n v="0.67597499999999999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0779200000001"/>
    <n v="1.113407"/>
    <n v="4.0008929999999996"/>
    <n v="0.5715559999999999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1880400000001"/>
    <n v="1.0548029999999999"/>
    <n v="3.1371669999999998"/>
    <n v="0.52286100000000002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52852999999999"/>
    <n v="1.0776840000000001"/>
    <n v="2.6769099999999999"/>
    <n v="0.53538200000000002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7931299999999"/>
    <n v="1.138066"/>
    <n v="2.4023059999999998"/>
    <n v="0.600576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6394200000002"/>
    <n v="1.054095"/>
    <n v="1.5860259999999999"/>
    <n v="0.52867500000000001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74057599999998"/>
    <n v="1.130414"/>
    <n v="1.1998690000000001"/>
    <n v="0.599935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0.91788899999995"/>
    <n v="1.1765810000000001"/>
    <n v="0.63987799999999995"/>
    <n v="0.63987799999999995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3"/>
    <n v="100"/>
    <x v="0"/>
    <x v="11"/>
    <n v="1"/>
    <n v="1327.9632320000001"/>
    <n v="1.044386"/>
    <n v="0"/>
    <n v="0"/>
    <s v="8"/>
    <s v="scale_mpi_thin_job_13891.out "/>
    <s v="scale_mpi_thin_thin008_2023-06-25_12-12-42.csv "/>
    <s v="e1 20000 100 100000 1 1"/>
    <e v="#N/A"/>
    <e v="#N/A"/>
    <e v="#N/A"/>
    <e v="#N/A"/>
    <x v="1"/>
  </r>
  <r>
    <x v="0"/>
    <x v="3"/>
    <n v="100"/>
    <x v="0"/>
    <x v="0"/>
    <n v="1"/>
    <n v="112.125495"/>
    <n v="1.057871"/>
    <n v="5.7380170000000001"/>
    <n v="0.52163800000000005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469656"/>
    <n v="1.3388139999999999"/>
    <n v="8.1831340000000008"/>
    <n v="0.818312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4.369181"/>
    <n v="1.2999719999999999"/>
    <n v="6.9367099999999997"/>
    <n v="0.77074600000000004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37838099999999"/>
    <n v="1.0344199999999999"/>
    <n v="4.0334289999999999"/>
    <n v="0.50417900000000004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1628000000001"/>
    <n v="1.0854349999999999"/>
    <n v="3.966618"/>
    <n v="0.5666600000000000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5153"/>
    <n v="1.127759"/>
    <n v="3.62914"/>
    <n v="0.60485699999999998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62670800000001"/>
    <n v="1.1269990000000001"/>
    <n v="3.0596739999999998"/>
    <n v="0.61193500000000001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8445600000002"/>
    <n v="1.134612"/>
    <n v="2.4334210000000001"/>
    <n v="0.60835499999999998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7536999999999"/>
    <n v="1.1857789999999999"/>
    <n v="1.9679120000000001"/>
    <n v="0.65597099999999997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88680099999999"/>
    <n v="1.1503810000000001"/>
    <n v="1.2626740000000001"/>
    <n v="0.63133700000000004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1.28946499999995"/>
    <n v="1.6378140000000001"/>
    <n v="1.121928"/>
    <n v="1.121928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4"/>
    <n v="100"/>
    <x v="0"/>
    <x v="0"/>
    <n v="1"/>
    <n v="63.647257000000003"/>
    <n v="0.75073900000000005"/>
    <n v="4.718788"/>
    <n v="0.42898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82742999999996"/>
    <n v="0.72019599999999995"/>
    <n v="3.9716320000000001"/>
    <n v="0.39716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29518999999993"/>
    <n v="0.75750700000000004"/>
    <n v="3.9947219999999999"/>
    <n v="0.44385799999999997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10616000000002"/>
    <n v="0.69301400000000002"/>
    <n v="3.0136419999999999"/>
    <n v="0.376705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729451999999995"/>
    <n v="0.88112599999999996"/>
    <n v="3.94069"/>
    <n v="0.562956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872383"/>
    <n v="0.81456700000000004"/>
    <n v="2.8946610000000002"/>
    <n v="0.48244399999999998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1723299999999"/>
    <n v="0.72794000000000003"/>
    <n v="2.0234079999999999"/>
    <n v="0.40468199999999999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50.001395"/>
    <n v="0.821326"/>
    <n v="1.9949410000000001"/>
    <n v="0.49873499999999998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7.28791000000001"/>
    <n v="0.79975099999999999"/>
    <n v="1.4046160000000001"/>
    <n v="0.46820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934968"/>
    <n v="0.96450400000000003"/>
    <n v="1.273712"/>
    <n v="0.636855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8839699999997"/>
    <n v="0.84537300000000004"/>
    <n v="0.50827900000000004"/>
    <n v="0.50827900000000004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35875299999998"/>
    <n v="0.80066800000000005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77934"/>
    <n v="0.72780400000000001"/>
    <n v="4.425319"/>
    <n v="0.40230199999999999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24301000000006"/>
    <n v="0.72217900000000002"/>
    <n v="4.0255280000000004"/>
    <n v="0.40255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32658999999995"/>
    <n v="0.71612500000000001"/>
    <n v="3.4839989999999998"/>
    <n v="0.38711099999999998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45012000000003"/>
    <n v="0.74690800000000002"/>
    <n v="3.3833890000000002"/>
    <n v="0.42292400000000002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18929"/>
    <n v="0.68192600000000003"/>
    <n v="2.4807109999999999"/>
    <n v="0.354387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8.129336"/>
    <n v="1.0702240000000001"/>
    <n v="4.4553880000000001"/>
    <n v="0.74256500000000003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40236899999999"/>
    <n v="0.87749900000000003"/>
    <n v="2.6057739999999998"/>
    <n v="0.52115500000000003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707000000001"/>
    <n v="0.83594299999999999"/>
    <n v="2.0927859999999998"/>
    <n v="0.52319700000000002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96413200000001"/>
    <n v="0.772702"/>
    <n v="1.3789260000000001"/>
    <n v="0.459642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56166"/>
    <n v="0.81580299999999994"/>
    <n v="0.97820700000000005"/>
    <n v="0.489103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005064"/>
    <n v="0.86716099999999996"/>
    <n v="0.54313"/>
    <n v="0.54313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20587699999999"/>
    <n v="0.80955500000000002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710208000000002"/>
    <n v="0.750444"/>
    <n v="4.7882389999999999"/>
    <n v="0.4352940000000000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79736"/>
    <n v="0.74124699999999999"/>
    <n v="4.0889449999999998"/>
    <n v="0.408895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5.996630999999994"/>
    <n v="0.685832"/>
    <n v="3.2567249999999999"/>
    <n v="0.36185800000000001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39825999999994"/>
    <n v="0.72999400000000003"/>
    <n v="3.2554090000000002"/>
    <n v="0.406926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42985000000002"/>
    <n v="0.69934600000000002"/>
    <n v="2.6644299999999999"/>
    <n v="0.380633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76008400000001"/>
    <n v="0.77266800000000002"/>
    <n v="2.578881"/>
    <n v="0.42981399999999997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74522"/>
    <n v="0.80828199999999994"/>
    <n v="2.447568"/>
    <n v="0.489514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9584"/>
    <n v="0.85377899999999995"/>
    <n v="2.1529090000000002"/>
    <n v="0.53822700000000001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85764499999999"/>
    <n v="0.74872099999999997"/>
    <n v="1.307355"/>
    <n v="0.43578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8679200000001"/>
    <n v="0.93676700000000002"/>
    <n v="1.217252"/>
    <n v="0.608626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2415000000001"/>
    <n v="0.86348000000000003"/>
    <n v="0.53729400000000005"/>
    <n v="0.53729400000000005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11405300000001"/>
    <n v="0.73136999999999996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53674000000002"/>
    <n v="0.70229299999999995"/>
    <n v="4.2684559999999996"/>
    <n v="0.38804100000000002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62504000000001"/>
    <n v="0.79647500000000004"/>
    <n v="4.772265"/>
    <n v="0.477227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0"/>
    <n v="100"/>
    <x v="0"/>
    <x v="0"/>
    <n v="1"/>
    <n v="28.728828"/>
    <n v="0.38972200000000001"/>
    <n v="2.4102209999999999"/>
    <n v="0.21911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111304000000001"/>
    <n v="0.16952400000000001"/>
    <n v="0.45892300000000003"/>
    <n v="4.5892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228538"/>
    <n v="0.43195699999999998"/>
    <n v="2.4026169999999998"/>
    <n v="0.266957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08267999999998"/>
    <n v="0.39437"/>
    <n v="1.8219129999999999"/>
    <n v="0.22773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14611999999997"/>
    <n v="0.39472299999999999"/>
    <n v="1.582613"/>
    <n v="0.226088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80221000000003"/>
    <n v="0.39926299999999998"/>
    <n v="1.362628"/>
    <n v="0.227105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90797999999998"/>
    <n v="0.402084"/>
    <n v="1.1568320000000001"/>
    <n v="0.23136599999999999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19809000000001"/>
    <n v="0.42325800000000002"/>
    <n v="0.99687199999999998"/>
    <n v="0.24921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922882999999999"/>
    <n v="0.47181099999999998"/>
    <n v="0.86312199999999994"/>
    <n v="0.287706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216052"/>
    <n v="0.45261499999999999"/>
    <n v="0.55625199999999997"/>
    <n v="0.27812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29311"/>
    <n v="0.45860899999999999"/>
    <n v="0.27858899999999998"/>
    <n v="0.27858899999999998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19854700000002"/>
    <n v="0.39658500000000002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67319000000001"/>
    <n v="0.40538400000000002"/>
    <n v="2.5942669999999999"/>
    <n v="0.235842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36504999999998"/>
    <n v="0.15987100000000001"/>
    <n v="0.38412800000000002"/>
    <n v="3.8413000000000003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037925999999999"/>
    <n v="0.15765599999999999"/>
    <n v="0.31402400000000003"/>
    <n v="3.4891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16355999999999"/>
    <n v="0.35999399999999998"/>
    <n v="1.5399780000000001"/>
    <n v="0.192497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79863999999998"/>
    <n v="0.42107099999999997"/>
    <n v="1.6845239999999999"/>
    <n v="0.240646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211205999999997"/>
    <n v="0.37966899999999998"/>
    <n v="1.2459119999999999"/>
    <n v="0.207652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71321000000003"/>
    <n v="0.37440699999999999"/>
    <n v="1.043911"/>
    <n v="0.208782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22456999999994"/>
    <n v="0.40642800000000001"/>
    <n v="0.97072000000000003"/>
    <n v="0.24268000000000001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1264000000002"/>
    <n v="0.41937400000000002"/>
    <n v="0.70057499999999995"/>
    <n v="0.233525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04545"/>
    <n v="0.42229299999999997"/>
    <n v="0.488404"/>
    <n v="0.2442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2338299999999"/>
    <n v="0.44250099999999998"/>
    <n v="0.26725500000000002"/>
    <n v="0.26725500000000002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18265000000002"/>
    <n v="0.38553999999999999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25581999999999"/>
    <n v="0.35609400000000002"/>
    <n v="2.1412209999999998"/>
    <n v="0.19465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63811999999999"/>
    <n v="0.16037699999999999"/>
    <n v="0.39844000000000002"/>
    <n v="3.9843999999999997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64512999999997"/>
    <n v="0.15252599999999999"/>
    <n v="0.276223"/>
    <n v="3.0691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4646"/>
    <n v="0.42188100000000001"/>
    <n v="1.988083"/>
    <n v="0.24851000000000001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26920000000001"/>
    <n v="0.40034900000000001"/>
    <n v="1.584662"/>
    <n v="0.22638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66907000000002"/>
    <n v="0.37578"/>
    <n v="1.1703889999999999"/>
    <n v="0.19506499999999999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85415000000003"/>
    <n v="0.40559600000000001"/>
    <n v="1.2077469999999999"/>
    <n v="0.241549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06092999999998"/>
    <n v="0.43226599999999998"/>
    <n v="1.0407500000000001"/>
    <n v="0.2601879999999999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6071999999999"/>
    <n v="0.39102100000000001"/>
    <n v="0.64995199999999997"/>
    <n v="0.216651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394764"/>
    <n v="0.42630699999999999"/>
    <n v="0.52844599999999997"/>
    <n v="0.26422299999999999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0439099999999"/>
    <n v="0.43374000000000001"/>
    <n v="0.25438899999999998"/>
    <n v="0.25438899999999998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92208399999998"/>
    <n v="0.39692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802772999999998"/>
    <n v="0.46610299999999999"/>
    <n v="3.1950609999999999"/>
    <n v="0.2904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58263"/>
    <n v="0.15859200000000001"/>
    <n v="0.36264200000000002"/>
    <n v="3.6263999999999998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018873999999997"/>
    <n v="0.15384300000000001"/>
    <n v="0.28367799999999999"/>
    <n v="3.1519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10811999999999"/>
    <n v="0.382384"/>
    <n v="1.7062660000000001"/>
    <n v="0.213283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42574999999997"/>
    <n v="0.415968"/>
    <n v="1.671951"/>
    <n v="0.238850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69384999999998"/>
    <n v="0.38488299999999998"/>
    <n v="1.2738830000000001"/>
    <n v="0.212314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53719"/>
    <n v="0.37465799999999999"/>
    <n v="1.006947"/>
    <n v="0.201389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74376000000007"/>
    <n v="0.44832899999999998"/>
    <n v="1.1068519999999999"/>
    <n v="0.27671299999999999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67260999999999"/>
    <n v="0.38418600000000003"/>
    <n v="0.63935900000000001"/>
    <n v="0.213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797499999999"/>
    <n v="0.47351100000000002"/>
    <n v="0.58668200000000004"/>
    <n v="0.293341000000000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22775799999999"/>
    <n v="0.50262899999999999"/>
    <n v="0.32875599999999999"/>
    <n v="0.32875599999999999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22610200000003"/>
    <n v="0.457235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825664"/>
    <n v="0.46112900000000001"/>
    <n v="3.0254080000000001"/>
    <n v="0.275036999999999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0.976027999999999"/>
    <n v="0.15554699999999999"/>
    <n v="0.34511199999999997"/>
    <n v="3.4511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07505999999998"/>
    <n v="0.15620899999999999"/>
    <n v="0.29391699999999998"/>
    <n v="3.2656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776515000000003"/>
    <n v="0.38075300000000001"/>
    <n v="1.5922609999999999"/>
    <n v="0.199032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58466999999997"/>
    <n v="0.43571700000000002"/>
    <n v="1.813672"/>
    <n v="0.259095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72395000000002"/>
    <n v="0.37699100000000002"/>
    <n v="1.172479"/>
    <n v="0.195413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33872999999998"/>
    <n v="0.37264599999999998"/>
    <n v="0.97949900000000001"/>
    <n v="0.19589999999999999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349238999999997"/>
    <n v="0.44891900000000001"/>
    <n v="1.0977889999999999"/>
    <n v="0.27444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2840999999999"/>
    <n v="0.42401499999999998"/>
    <n v="0.73849299999999996"/>
    <n v="0.246163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4459"/>
    <n v="0.466476"/>
    <n v="0.57427600000000001"/>
    <n v="0.28713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4235400000001"/>
    <n v="0.45920299999999997"/>
    <n v="0.28134500000000001"/>
    <n v="0.281345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91243700000001"/>
    <n v="0.39746300000000001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698485000000002"/>
    <n v="0.36478100000000002"/>
    <n v="2.1829100000000001"/>
    <n v="0.1984460000000000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0.989152000000001"/>
    <n v="0.15317900000000001"/>
    <n v="0.33714699999999997"/>
    <n v="3.371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224727000000001"/>
    <n v="0.46753800000000001"/>
    <n v="2.4321709999999999"/>
    <n v="0.27024100000000001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927317000000002"/>
    <n v="0.45358399999999999"/>
    <n v="2.2490359999999998"/>
    <n v="0.28112900000000002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33976999999997"/>
    <n v="0.38351800000000003"/>
    <n v="1.3541799999999999"/>
    <n v="0.193453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92591"/>
    <n v="0.47715400000000002"/>
    <n v="1.8435630000000001"/>
    <n v="0.30726100000000001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6.030371000000002"/>
    <n v="0.44309799999999999"/>
    <n v="1.383219"/>
    <n v="0.276644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390135999999998"/>
    <n v="0.40636699999999998"/>
    <n v="0.96080900000000002"/>
    <n v="0.240202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5442999999995"/>
    <n v="0.42500199999999999"/>
    <n v="0.76475099999999996"/>
    <n v="0.254917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715400000001"/>
    <n v="0.43650699999999998"/>
    <n v="0.53571199999999997"/>
    <n v="0.26785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1434700000001"/>
    <n v="0.43150699999999997"/>
    <n v="0.25581300000000001"/>
    <n v="0.255813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87940600000002"/>
    <n v="0.3638489999999999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20770999999999"/>
    <n v="0.381243"/>
    <n v="2.4056769999999998"/>
    <n v="0.2186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63171000000001"/>
    <n v="0.16491900000000001"/>
    <n v="0.44955499999999998"/>
    <n v="4.495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78467000000002"/>
    <n v="0.15982299999999999"/>
    <n v="0.28253"/>
    <n v="3.1392000000000003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996242000000002"/>
    <n v="0.54437999999999998"/>
    <n v="3.0760429999999999"/>
    <n v="0.384504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23732999999997"/>
    <n v="0.36995499999999998"/>
    <n v="1.4401219999999999"/>
    <n v="0.205732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75257000000002"/>
    <n v="0.38969399999999998"/>
    <n v="1.3219700000000001"/>
    <n v="0.220328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72352999999998"/>
    <n v="0.411825"/>
    <n v="1.2186650000000001"/>
    <n v="0.243733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44866000000005"/>
    <n v="0.43845800000000001"/>
    <n v="1.054529"/>
    <n v="0.2636319999999999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2447999999997"/>
    <n v="0.43054300000000001"/>
    <n v="0.74283699999999997"/>
    <n v="0.2476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362325"/>
    <n v="0.42005399999999998"/>
    <n v="0.504687"/>
    <n v="0.25234400000000001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73867"/>
    <n v="0.49963800000000003"/>
    <n v="0.32569500000000001"/>
    <n v="0.325695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1"/>
    <n v="100"/>
    <x v="0"/>
    <x v="11"/>
    <n v="1"/>
    <n v="3008.7228239999999"/>
    <n v="2.5085839999999999"/>
    <n v="0"/>
    <n v="0"/>
    <s v="8"/>
    <s v="scale_mpi_thin_job_13915.out "/>
    <s v="scale_mpi_thin_thin008_2023-06-25_14-32-37.csv "/>
    <s v="e1 30000 100 100000 1 1"/>
    <e v="#N/A"/>
    <e v="#N/A"/>
    <e v="#N/A"/>
    <e v="#N/A"/>
    <x v="1"/>
  </r>
  <r>
    <x v="0"/>
    <x v="1"/>
    <n v="100"/>
    <x v="0"/>
    <x v="10"/>
    <n v="1"/>
    <n v="1490.0035889999999"/>
    <n v="2.8398889999999999"/>
    <n v="1.7276469999999999"/>
    <n v="1.7276469999999999"/>
    <s v="8"/>
    <s v="scale_mpi_thin_job_13915.out "/>
    <s v="scale_mpi_thin_thin008_2023-06-25_14-32-37.csv "/>
    <s v="e1 30000 100 100000 1 2"/>
    <e v="#N/A"/>
    <e v="#N/A"/>
    <e v="#N/A"/>
    <e v="#N/A"/>
    <x v="1"/>
  </r>
  <r>
    <x v="0"/>
    <x v="1"/>
    <n v="100"/>
    <x v="0"/>
    <x v="9"/>
    <n v="1"/>
    <n v="991.55658900000003"/>
    <n v="2.3954680000000002"/>
    <n v="2.6278299999999999"/>
    <n v="1.3139149999999999"/>
    <s v="8"/>
    <s v="scale_mpi_thin_job_13915.out "/>
    <s v="scale_mpi_thin_thin008_2023-06-25_14-32-37.csv "/>
    <s v="e1 30000 100 100000 1 3"/>
    <e v="#N/A"/>
    <e v="#N/A"/>
    <e v="#N/A"/>
    <e v="#N/A"/>
    <x v="1"/>
  </r>
  <r>
    <x v="0"/>
    <x v="1"/>
    <n v="100"/>
    <x v="0"/>
    <x v="8"/>
    <n v="1"/>
    <n v="744.98545200000001"/>
    <n v="2.350476"/>
    <n v="3.7729550000000001"/>
    <n v="1.257652"/>
    <s v="8"/>
    <s v="scale_mpi_thin_job_13915.out "/>
    <s v="scale_mpi_thin_thin008_2023-06-25_14-32-37.csv "/>
    <s v="e1 30000 100 100000 1 4"/>
    <e v="#N/A"/>
    <e v="#N/A"/>
    <e v="#N/A"/>
    <e v="#N/A"/>
    <x v="1"/>
  </r>
  <r>
    <x v="0"/>
    <x v="1"/>
    <n v="100"/>
    <x v="0"/>
    <x v="7"/>
    <n v="1"/>
    <n v="596.23422500000004"/>
    <n v="2.3014809999999999"/>
    <n v="4.8716780000000002"/>
    <n v="1.2179199999999999"/>
    <s v="8"/>
    <s v="scale_mpi_thin_job_13915.out "/>
    <s v="scale_mpi_thin_thin008_2023-06-25_14-32-37.csv "/>
    <s v="e1 30000 100 100000 1 5"/>
    <e v="#N/A"/>
    <e v="#N/A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M1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 sortType="ascending">
      <items count="9">
        <item m="1" x="5"/>
        <item m="1" x="6"/>
        <item x="0"/>
        <item x="4"/>
        <item x="3"/>
        <item x="2"/>
        <item x="1"/>
        <item m="1" x="7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65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1">
    <i>
      <x v="1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K19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4">
    <field x="0"/>
    <field x="1"/>
    <field x="3"/>
    <field x="-2"/>
  </colFields>
  <colItems count="10">
    <i>
      <x v="1"/>
      <x v="2"/>
      <x v="2"/>
      <x/>
    </i>
    <i r="3" i="1">
      <x v="1"/>
    </i>
    <i r="1">
      <x v="3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46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F19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x="2"/>
        <item x="0"/>
        <item x="1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4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8B03-C770-4127-977F-A2033C73BF61}" name="ExecutionTime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colHeaderCaption="Col">
  <location ref="A3:F1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2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2" format="2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2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2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MPI" displayName="TableMPI" ref="A1:S259" totalsRowShown="0">
  <autoFilter ref="A1:S259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calculatedColumnFormula>
    </tableColumn>
    <tableColumn id="15" xr3:uid="{EE704669-6842-4AAF-BEC5-6701791A2A13}" name="Avg" dataDxfId="6">
      <calculatedColumnFormula>VLOOKUP(TableMPI[[#This Row],[Label]],TableAvg[],2,FALSE)</calculatedColumnFormula>
    </tableColumn>
    <tableColumn id="16" xr3:uid="{BB6D40B8-41D7-47A2-ABD3-05A62494E6EB}" name="StdDev" dataDxfId="5">
      <calculatedColumnFormula>VLOOKUP(TableMPI[[#This Row],[Label]],TableAvg[],3,FALSE)</calculatedColumnFormula>
    </tableColumn>
    <tableColumn id="17" xr3:uid="{00943421-329C-42C2-92EB-29B5AB73137C}" name="Low" dataDxfId="4">
      <calculatedColumnFormula>TableMPI[[#This Row],[Avg]]-$U$2*TableMPI[[#This Row],[StdDev]]</calculatedColumnFormula>
    </tableColumn>
    <tableColumn id="18" xr3:uid="{81746D78-2A05-4902-B5C4-870146FB8426}" name="High" dataDxfId="3">
      <calculatedColumnFormula>TableMPI[[#This Row],[Avg]]+$U$2*TableMPI[[#This Row],[StdDev]]</calculatedColumnFormula>
    </tableColumn>
    <tableColumn id="19" xr3:uid="{F9013FD8-EF78-4033-BFFC-9DFD205B8A56}" name="Pick" dataDxfId="2">
      <calculatedColumnFormula>IF(AND(TableMPI[[#This Row],[total_time]]&gt;=TableMPI[[#This Row],[Low]], TableMPI[[#This Row],[total_time]]&lt;=TableMPI[[#This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259"/>
  <sheetViews>
    <sheetView workbookViewId="0"/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39</v>
      </c>
      <c r="M2" t="s">
        <v>40</v>
      </c>
      <c r="N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">
        <f>VLOOKUP(TableMPI[[#This Row],[Label]],TableAvg[],2,FALSE)</f>
        <v>174.82682649999998</v>
      </c>
      <c r="P2">
        <f>VLOOKUP(TableMPI[[#This Row],[Label]],TableAvg[],3,FALSE)</f>
        <v>5.3027500048680586E-2</v>
      </c>
      <c r="Q2">
        <f>TableMPI[[#This Row],[Avg]]-$U$2*TableMPI[[#This Row],[StdDev]]</f>
        <v>174.72077149990261</v>
      </c>
      <c r="R2">
        <f>TableMPI[[#This Row],[Avg]]+$U$2*TableMPI[[#This Row],[StdDev]]</f>
        <v>174.93288150009735</v>
      </c>
      <c r="S2">
        <v>1</v>
      </c>
      <c r="U2">
        <v>2</v>
      </c>
      <c r="V2">
        <f>COUNTIF(S:S,"=1")</f>
        <v>83</v>
      </c>
      <c r="W2">
        <f>COUNTIF(S:S,"=0")</f>
        <v>83</v>
      </c>
      <c r="X2">
        <f>COUNT(S:S)</f>
        <v>166</v>
      </c>
      <c r="Y2">
        <v>9590</v>
      </c>
      <c r="Z2">
        <f>X2+Y2</f>
        <v>9756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0">MID(M3,22,1)</f>
        <v>7</v>
      </c>
      <c r="L3" t="s">
        <v>39</v>
      </c>
      <c r="M3" t="s">
        <v>40</v>
      </c>
      <c r="N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">
        <f>VLOOKUP(TableMPI[[#This Row],[Label]],TableAvg[],2,FALSE)</f>
        <v>190.876362</v>
      </c>
      <c r="P3">
        <f>VLOOKUP(TableMPI[[#This Row],[Label]],TableAvg[],3,FALSE)</f>
        <v>0.50633999999848645</v>
      </c>
      <c r="Q3">
        <f>TableMPI[[#This Row],[Avg]]-$U$2*TableMPI[[#This Row],[StdDev]]</f>
        <v>189.86368200000302</v>
      </c>
      <c r="R3">
        <f>TableMPI[[#This Row],[Avg]]+$U$2*TableMPI[[#This Row],[StdDev]]</f>
        <v>191.88904199999698</v>
      </c>
      <c r="S3">
        <v>1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0"/>
        <v>7</v>
      </c>
      <c r="L4" t="s">
        <v>39</v>
      </c>
      <c r="M4" t="s">
        <v>40</v>
      </c>
      <c r="N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">
        <f>VLOOKUP(TableMPI[[#This Row],[Label]],TableAvg[],2,FALSE)</f>
        <v>209.11237700000001</v>
      </c>
      <c r="P4">
        <f>VLOOKUP(TableMPI[[#This Row],[Label]],TableAvg[],3,FALSE)</f>
        <v>0.13501800000346789</v>
      </c>
      <c r="Q4">
        <f>TableMPI[[#This Row],[Avg]]-$U$2*TableMPI[[#This Row],[StdDev]]</f>
        <v>208.84234099999307</v>
      </c>
      <c r="R4">
        <f>TableMPI[[#This Row],[Avg]]+$U$2*TableMPI[[#This Row],[StdDev]]</f>
        <v>209.38241300000695</v>
      </c>
      <c r="S4">
        <v>1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0"/>
        <v>7</v>
      </c>
      <c r="L5" t="s">
        <v>39</v>
      </c>
      <c r="M5" t="s">
        <v>40</v>
      </c>
      <c r="N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">
        <f>VLOOKUP(TableMPI[[#This Row],[Label]],TableAvg[],2,FALSE)</f>
        <v>232.02580399999999</v>
      </c>
      <c r="P5">
        <f>VLOOKUP(TableMPI[[#This Row],[Label]],TableAvg[],3,FALSE)</f>
        <v>0</v>
      </c>
      <c r="Q5">
        <f>TableMPI[[#This Row],[Avg]]-$U$2*TableMPI[[#This Row],[StdDev]]</f>
        <v>232.02580399999999</v>
      </c>
      <c r="R5">
        <f>TableMPI[[#This Row],[Avg]]+$U$2*TableMPI[[#This Row],[StdDev]]</f>
        <v>232.02580399999999</v>
      </c>
      <c r="S5">
        <v>1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0"/>
        <v>7</v>
      </c>
      <c r="L6" t="s">
        <v>39</v>
      </c>
      <c r="M6" t="s">
        <v>40</v>
      </c>
      <c r="N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">
        <f>VLOOKUP(TableMPI[[#This Row],[Label]],TableAvg[],2,FALSE)</f>
        <v>260.09294599999998</v>
      </c>
      <c r="P6">
        <f>VLOOKUP(TableMPI[[#This Row],[Label]],TableAvg[],3,FALSE)</f>
        <v>0</v>
      </c>
      <c r="Q6">
        <f>TableMPI[[#This Row],[Avg]]-$U$2*TableMPI[[#This Row],[StdDev]]</f>
        <v>260.09294599999998</v>
      </c>
      <c r="R6">
        <f>TableMPI[[#This Row],[Avg]]+$U$2*TableMPI[[#This Row],[StdDev]]</f>
        <v>260.09294599999998</v>
      </c>
      <c r="S6">
        <v>1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0"/>
        <v>7</v>
      </c>
      <c r="L7" t="s">
        <v>39</v>
      </c>
      <c r="M7" t="s">
        <v>40</v>
      </c>
      <c r="N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">
        <f>VLOOKUP(TableMPI[[#This Row],[Label]],TableAvg[],2,FALSE)</f>
        <v>297.04386299999999</v>
      </c>
      <c r="P7">
        <f>VLOOKUP(TableMPI[[#This Row],[Label]],TableAvg[],3,FALSE)</f>
        <v>0</v>
      </c>
      <c r="Q7">
        <f>TableMPI[[#This Row],[Avg]]-$U$2*TableMPI[[#This Row],[StdDev]]</f>
        <v>297.04386299999999</v>
      </c>
      <c r="R7">
        <f>TableMPI[[#This Row],[Avg]]+$U$2*TableMPI[[#This Row],[StdDev]]</f>
        <v>297.04386299999999</v>
      </c>
      <c r="S7">
        <v>1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0"/>
        <v>7</v>
      </c>
      <c r="L8" t="s">
        <v>39</v>
      </c>
      <c r="M8" t="s">
        <v>40</v>
      </c>
      <c r="N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">
        <f>VLOOKUP(TableMPI[[#This Row],[Label]],TableAvg[],2,FALSE)</f>
        <v>346.274833</v>
      </c>
      <c r="P8">
        <f>VLOOKUP(TableMPI[[#This Row],[Label]],TableAvg[],3,FALSE)</f>
        <v>0</v>
      </c>
      <c r="Q8">
        <f>TableMPI[[#This Row],[Avg]]-$U$2*TableMPI[[#This Row],[StdDev]]</f>
        <v>346.274833</v>
      </c>
      <c r="R8">
        <f>TableMPI[[#This Row],[Avg]]+$U$2*TableMPI[[#This Row],[StdDev]]</f>
        <v>346.274833</v>
      </c>
      <c r="S8">
        <v>1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0"/>
        <v>7</v>
      </c>
      <c r="L9" t="s">
        <v>39</v>
      </c>
      <c r="M9" t="s">
        <v>40</v>
      </c>
      <c r="N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9">
        <f>VLOOKUP(TableMPI[[#This Row],[Label]],TableAvg[],2,FALSE)</f>
        <v>414.10621800000001</v>
      </c>
      <c r="P9">
        <f>VLOOKUP(TableMPI[[#This Row],[Label]],TableAvg[],3,FALSE)</f>
        <v>0</v>
      </c>
      <c r="Q9">
        <f>TableMPI[[#This Row],[Avg]]-$U$2*TableMPI[[#This Row],[StdDev]]</f>
        <v>414.10621800000001</v>
      </c>
      <c r="R9">
        <f>TableMPI[[#This Row],[Avg]]+$U$2*TableMPI[[#This Row],[StdDev]]</f>
        <v>414.10621800000001</v>
      </c>
      <c r="S9">
        <v>1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0"/>
        <v>7</v>
      </c>
      <c r="L10" t="s">
        <v>39</v>
      </c>
      <c r="M10" t="s">
        <v>40</v>
      </c>
      <c r="N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0">
        <f>VLOOKUP(TableMPI[[#This Row],[Label]],TableAvg[],2,FALSE)</f>
        <v>517.03048899999999</v>
      </c>
      <c r="P10">
        <f>VLOOKUP(TableMPI[[#This Row],[Label]],TableAvg[],3,FALSE)</f>
        <v>0</v>
      </c>
      <c r="Q10">
        <f>TableMPI[[#This Row],[Avg]]-$U$2*TableMPI[[#This Row],[StdDev]]</f>
        <v>517.03048899999999</v>
      </c>
      <c r="R10">
        <f>TableMPI[[#This Row],[Avg]]+$U$2*TableMPI[[#This Row],[StdDev]]</f>
        <v>517.03048899999999</v>
      </c>
      <c r="S10">
        <v>1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0"/>
        <v>7</v>
      </c>
      <c r="L11" t="s">
        <v>39</v>
      </c>
      <c r="M11" t="s">
        <v>40</v>
      </c>
      <c r="N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1">
        <f>VLOOKUP(TableMPI[[#This Row],[Label]],TableAvg[],2,FALSE)</f>
        <v>689.58723399999997</v>
      </c>
      <c r="P11">
        <f>VLOOKUP(TableMPI[[#This Row],[Label]],TableAvg[],3,FALSE)</f>
        <v>0</v>
      </c>
      <c r="Q11">
        <f>TableMPI[[#This Row],[Avg]]-$U$2*TableMPI[[#This Row],[StdDev]]</f>
        <v>689.58723399999997</v>
      </c>
      <c r="R11">
        <f>TableMPI[[#This Row],[Avg]]+$U$2*TableMPI[[#This Row],[StdDev]]</f>
        <v>689.58723399999997</v>
      </c>
      <c r="S11">
        <v>1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0"/>
        <v>7</v>
      </c>
      <c r="L12" t="s">
        <v>39</v>
      </c>
      <c r="M12" t="s">
        <v>40</v>
      </c>
      <c r="N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2">
        <f>VLOOKUP(TableMPI[[#This Row],[Label]],TableAvg[],2,FALSE)</f>
        <v>1033.768284</v>
      </c>
      <c r="P12">
        <f>VLOOKUP(TableMPI[[#This Row],[Label]],TableAvg[],3,FALSE)</f>
        <v>0</v>
      </c>
      <c r="Q12">
        <f>TableMPI[[#This Row],[Avg]]-$U$2*TableMPI[[#This Row],[StdDev]]</f>
        <v>1033.768284</v>
      </c>
      <c r="R12">
        <f>TableMPI[[#This Row],[Avg]]+$U$2*TableMPI[[#This Row],[StdDev]]</f>
        <v>1033.768284</v>
      </c>
      <c r="S12">
        <v>1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0"/>
        <v>7</v>
      </c>
      <c r="L13" t="s">
        <v>39</v>
      </c>
      <c r="M13" t="s">
        <v>40</v>
      </c>
      <c r="N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3">
        <f>VLOOKUP(TableMPI[[#This Row],[Label]],TableAvg[],2,FALSE)</f>
        <v>2083.919367</v>
      </c>
      <c r="P13">
        <f>VLOOKUP(TableMPI[[#This Row],[Label]],TableAvg[],3,FALSE)</f>
        <v>0</v>
      </c>
      <c r="Q13">
        <f>TableMPI[[#This Row],[Avg]]-$U$2*TableMPI[[#This Row],[StdDev]]</f>
        <v>2083.919367</v>
      </c>
      <c r="R13">
        <f>TableMPI[[#This Row],[Avg]]+$U$2*TableMPI[[#This Row],[StdDev]]</f>
        <v>2083.919367</v>
      </c>
      <c r="S13">
        <v>1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0"/>
        <v>7</v>
      </c>
      <c r="L14" t="s">
        <v>39</v>
      </c>
      <c r="M14" t="s">
        <v>40</v>
      </c>
      <c r="N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4">
        <f>VLOOKUP(TableMPI[[#This Row],[Label]],TableAvg[],2,FALSE)</f>
        <v>174.82682649999998</v>
      </c>
      <c r="P14">
        <f>VLOOKUP(TableMPI[[#This Row],[Label]],TableAvg[],3,FALSE)</f>
        <v>5.3027500048680586E-2</v>
      </c>
      <c r="Q14">
        <f>TableMPI[[#This Row],[Avg]]-$U$2*TableMPI[[#This Row],[StdDev]]</f>
        <v>174.72077149990261</v>
      </c>
      <c r="R14">
        <f>TableMPI[[#This Row],[Avg]]+$U$2*TableMPI[[#This Row],[StdDev]]</f>
        <v>174.93288150009735</v>
      </c>
      <c r="S14">
        <v>1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0"/>
        <v>7</v>
      </c>
      <c r="L15" t="s">
        <v>39</v>
      </c>
      <c r="M15" t="s">
        <v>40</v>
      </c>
      <c r="N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5">
        <f>VLOOKUP(TableMPI[[#This Row],[Label]],TableAvg[],2,FALSE)</f>
        <v>190.876362</v>
      </c>
      <c r="P15">
        <f>VLOOKUP(TableMPI[[#This Row],[Label]],TableAvg[],3,FALSE)</f>
        <v>0.50633999999848645</v>
      </c>
      <c r="Q15">
        <f>TableMPI[[#This Row],[Avg]]-$U$2*TableMPI[[#This Row],[StdDev]]</f>
        <v>189.86368200000302</v>
      </c>
      <c r="R15">
        <f>TableMPI[[#This Row],[Avg]]+$U$2*TableMPI[[#This Row],[StdDev]]</f>
        <v>191.88904199999698</v>
      </c>
      <c r="S15">
        <v>1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0"/>
        <v>7</v>
      </c>
      <c r="L16" t="s">
        <v>39</v>
      </c>
      <c r="M16" t="s">
        <v>40</v>
      </c>
      <c r="N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6">
        <f>VLOOKUP(TableMPI[[#This Row],[Label]],TableAvg[],2,FALSE)</f>
        <v>209.11237700000001</v>
      </c>
      <c r="P16">
        <f>VLOOKUP(TableMPI[[#This Row],[Label]],TableAvg[],3,FALSE)</f>
        <v>0.13501800000346789</v>
      </c>
      <c r="Q16">
        <f>TableMPI[[#This Row],[Avg]]-$U$2*TableMPI[[#This Row],[StdDev]]</f>
        <v>208.84234099999307</v>
      </c>
      <c r="R16">
        <f>TableMPI[[#This Row],[Avg]]+$U$2*TableMPI[[#This Row],[StdDev]]</f>
        <v>209.38241300000695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0"/>
        <v>7</v>
      </c>
      <c r="L17" t="s">
        <v>39</v>
      </c>
      <c r="M17" t="s">
        <v>40</v>
      </c>
      <c r="N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">
        <f>VLOOKUP(TableMPI[[#This Row],[Label]],TableAvg[],2,FALSE)</f>
        <v>232.02580399999999</v>
      </c>
      <c r="P17">
        <f>VLOOKUP(TableMPI[[#This Row],[Label]],TableAvg[],3,FALSE)</f>
        <v>0</v>
      </c>
      <c r="Q17">
        <f>TableMPI[[#This Row],[Avg]]-$U$2*TableMPI[[#This Row],[StdDev]]</f>
        <v>232.02580399999999</v>
      </c>
      <c r="R17">
        <f>TableMPI[[#This Row],[Avg]]+$U$2*TableMPI[[#This Row],[StdDev]]</f>
        <v>232.02580399999999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0"/>
        <v>7</v>
      </c>
      <c r="L18" t="s">
        <v>39</v>
      </c>
      <c r="M18" t="s">
        <v>40</v>
      </c>
      <c r="N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">
        <f>VLOOKUP(TableMPI[[#This Row],[Label]],TableAvg[],2,FALSE)</f>
        <v>260.09294599999998</v>
      </c>
      <c r="P18">
        <f>VLOOKUP(TableMPI[[#This Row],[Label]],TableAvg[],3,FALSE)</f>
        <v>0</v>
      </c>
      <c r="Q18">
        <f>TableMPI[[#This Row],[Avg]]-$U$2*TableMPI[[#This Row],[StdDev]]</f>
        <v>260.09294599999998</v>
      </c>
      <c r="R18">
        <f>TableMPI[[#This Row],[Avg]]+$U$2*TableMPI[[#This Row],[StdDev]]</f>
        <v>260.09294599999998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0"/>
        <v>7</v>
      </c>
      <c r="L19" t="s">
        <v>39</v>
      </c>
      <c r="M19" t="s">
        <v>40</v>
      </c>
      <c r="N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9">
        <f>VLOOKUP(TableMPI[[#This Row],[Label]],TableAvg[],2,FALSE)</f>
        <v>297.04386299999999</v>
      </c>
      <c r="P19">
        <f>VLOOKUP(TableMPI[[#This Row],[Label]],TableAvg[],3,FALSE)</f>
        <v>0</v>
      </c>
      <c r="Q19">
        <f>TableMPI[[#This Row],[Avg]]-$U$2*TableMPI[[#This Row],[StdDev]]</f>
        <v>297.04386299999999</v>
      </c>
      <c r="R19">
        <f>TableMPI[[#This Row],[Avg]]+$U$2*TableMPI[[#This Row],[StdDev]]</f>
        <v>297.04386299999999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0"/>
        <v>7</v>
      </c>
      <c r="L20" t="s">
        <v>39</v>
      </c>
      <c r="M20" t="s">
        <v>40</v>
      </c>
      <c r="N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">
        <f>VLOOKUP(TableMPI[[#This Row],[Label]],TableAvg[],2,FALSE)</f>
        <v>346.274833</v>
      </c>
      <c r="P20">
        <f>VLOOKUP(TableMPI[[#This Row],[Label]],TableAvg[],3,FALSE)</f>
        <v>0</v>
      </c>
      <c r="Q20">
        <f>TableMPI[[#This Row],[Avg]]-$U$2*TableMPI[[#This Row],[StdDev]]</f>
        <v>346.274833</v>
      </c>
      <c r="R20">
        <f>TableMPI[[#This Row],[Avg]]+$U$2*TableMPI[[#This Row],[StdDev]]</f>
        <v>346.274833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0"/>
        <v>7</v>
      </c>
      <c r="L21" t="s">
        <v>39</v>
      </c>
      <c r="M21" t="s">
        <v>40</v>
      </c>
      <c r="N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">
        <f>VLOOKUP(TableMPI[[#This Row],[Label]],TableAvg[],2,FALSE)</f>
        <v>414.10621800000001</v>
      </c>
      <c r="P21">
        <f>VLOOKUP(TableMPI[[#This Row],[Label]],TableAvg[],3,FALSE)</f>
        <v>0</v>
      </c>
      <c r="Q21">
        <f>TableMPI[[#This Row],[Avg]]-$U$2*TableMPI[[#This Row],[StdDev]]</f>
        <v>414.10621800000001</v>
      </c>
      <c r="R21">
        <f>TableMPI[[#This Row],[Avg]]+$U$2*TableMPI[[#This Row],[StdDev]]</f>
        <v>414.10621800000001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0"/>
        <v>7</v>
      </c>
      <c r="L22" t="s">
        <v>39</v>
      </c>
      <c r="M22" t="s">
        <v>40</v>
      </c>
      <c r="N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">
        <f>VLOOKUP(TableMPI[[#This Row],[Label]],TableAvg[],2,FALSE)</f>
        <v>517.03048899999999</v>
      </c>
      <c r="P22">
        <f>VLOOKUP(TableMPI[[#This Row],[Label]],TableAvg[],3,FALSE)</f>
        <v>0</v>
      </c>
      <c r="Q22">
        <f>TableMPI[[#This Row],[Avg]]-$U$2*TableMPI[[#This Row],[StdDev]]</f>
        <v>517.03048899999999</v>
      </c>
      <c r="R22">
        <f>TableMPI[[#This Row],[Avg]]+$U$2*TableMPI[[#This Row],[StdDev]]</f>
        <v>517.03048899999999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0"/>
        <v>7</v>
      </c>
      <c r="L23" t="s">
        <v>39</v>
      </c>
      <c r="M23" t="s">
        <v>40</v>
      </c>
      <c r="N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3">
        <f>VLOOKUP(TableMPI[[#This Row],[Label]],TableAvg[],2,FALSE)</f>
        <v>689.58723399999997</v>
      </c>
      <c r="P23">
        <f>VLOOKUP(TableMPI[[#This Row],[Label]],TableAvg[],3,FALSE)</f>
        <v>0</v>
      </c>
      <c r="Q23">
        <f>TableMPI[[#This Row],[Avg]]-$U$2*TableMPI[[#This Row],[StdDev]]</f>
        <v>689.58723399999997</v>
      </c>
      <c r="R23">
        <f>TableMPI[[#This Row],[Avg]]+$U$2*TableMPI[[#This Row],[StdDev]]</f>
        <v>689.58723399999997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0"/>
        <v>7</v>
      </c>
      <c r="L24" t="s">
        <v>39</v>
      </c>
      <c r="M24" t="s">
        <v>40</v>
      </c>
      <c r="N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">
        <f>VLOOKUP(TableMPI[[#This Row],[Label]],TableAvg[],2,FALSE)</f>
        <v>1033.768284</v>
      </c>
      <c r="P24">
        <f>VLOOKUP(TableMPI[[#This Row],[Label]],TableAvg[],3,FALSE)</f>
        <v>0</v>
      </c>
      <c r="Q24">
        <f>TableMPI[[#This Row],[Avg]]-$U$2*TableMPI[[#This Row],[StdDev]]</f>
        <v>1033.768284</v>
      </c>
      <c r="R24">
        <f>TableMPI[[#This Row],[Avg]]+$U$2*TableMPI[[#This Row],[StdDev]]</f>
        <v>1033.768284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0"/>
        <v>7</v>
      </c>
      <c r="L25" t="s">
        <v>39</v>
      </c>
      <c r="M25" t="s">
        <v>40</v>
      </c>
      <c r="N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5">
        <f>VLOOKUP(TableMPI[[#This Row],[Label]],TableAvg[],2,FALSE)</f>
        <v>2083.919367</v>
      </c>
      <c r="P25">
        <f>VLOOKUP(TableMPI[[#This Row],[Label]],TableAvg[],3,FALSE)</f>
        <v>0</v>
      </c>
      <c r="Q25">
        <f>TableMPI[[#This Row],[Avg]]-$U$2*TableMPI[[#This Row],[StdDev]]</f>
        <v>2083.919367</v>
      </c>
      <c r="R25">
        <f>TableMPI[[#This Row],[Avg]]+$U$2*TableMPI[[#This Row],[StdDev]]</f>
        <v>2083.919367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0"/>
        <v>7</v>
      </c>
      <c r="L26" t="s">
        <v>39</v>
      </c>
      <c r="M26" t="s">
        <v>40</v>
      </c>
      <c r="N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6">
        <f>VLOOKUP(TableMPI[[#This Row],[Label]],TableAvg[],2,FALSE)</f>
        <v>174.82682649999998</v>
      </c>
      <c r="P26">
        <f>VLOOKUP(TableMPI[[#This Row],[Label]],TableAvg[],3,FALSE)</f>
        <v>5.3027500048680586E-2</v>
      </c>
      <c r="Q26">
        <f>TableMPI[[#This Row],[Avg]]-$U$2*TableMPI[[#This Row],[StdDev]]</f>
        <v>174.72077149990261</v>
      </c>
      <c r="R26">
        <f>TableMPI[[#This Row],[Avg]]+$U$2*TableMPI[[#This Row],[StdDev]]</f>
        <v>174.93288150009735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0"/>
        <v>7</v>
      </c>
      <c r="L27" t="s">
        <v>39</v>
      </c>
      <c r="M27" t="s">
        <v>40</v>
      </c>
      <c r="N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7">
        <f>VLOOKUP(TableMPI[[#This Row],[Label]],TableAvg[],2,FALSE)</f>
        <v>190.876362</v>
      </c>
      <c r="P27">
        <f>VLOOKUP(TableMPI[[#This Row],[Label]],TableAvg[],3,FALSE)</f>
        <v>0.50633999999848645</v>
      </c>
      <c r="Q27">
        <f>TableMPI[[#This Row],[Avg]]-$U$2*TableMPI[[#This Row],[StdDev]]</f>
        <v>189.86368200000302</v>
      </c>
      <c r="R27">
        <f>TableMPI[[#This Row],[Avg]]+$U$2*TableMPI[[#This Row],[StdDev]]</f>
        <v>191.88904199999698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0"/>
        <v>7</v>
      </c>
      <c r="L28" t="s">
        <v>39</v>
      </c>
      <c r="M28" t="s">
        <v>40</v>
      </c>
      <c r="N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8">
        <f>VLOOKUP(TableMPI[[#This Row],[Label]],TableAvg[],2,FALSE)</f>
        <v>209.11237700000001</v>
      </c>
      <c r="P28">
        <f>VLOOKUP(TableMPI[[#This Row],[Label]],TableAvg[],3,FALSE)</f>
        <v>0.13501800000346789</v>
      </c>
      <c r="Q28">
        <f>TableMPI[[#This Row],[Avg]]-$U$2*TableMPI[[#This Row],[StdDev]]</f>
        <v>208.84234099999307</v>
      </c>
      <c r="R28">
        <f>TableMPI[[#This Row],[Avg]]+$U$2*TableMPI[[#This Row],[StdDev]]</f>
        <v>209.38241300000695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0"/>
        <v>7</v>
      </c>
      <c r="L29" t="s">
        <v>39</v>
      </c>
      <c r="M29" t="s">
        <v>40</v>
      </c>
      <c r="N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9">
        <f>VLOOKUP(TableMPI[[#This Row],[Label]],TableAvg[],2,FALSE)</f>
        <v>232.02580399999999</v>
      </c>
      <c r="P29">
        <f>VLOOKUP(TableMPI[[#This Row],[Label]],TableAvg[],3,FALSE)</f>
        <v>0</v>
      </c>
      <c r="Q29">
        <f>TableMPI[[#This Row],[Avg]]-$U$2*TableMPI[[#This Row],[StdDev]]</f>
        <v>232.02580399999999</v>
      </c>
      <c r="R29">
        <f>TableMPI[[#This Row],[Avg]]+$U$2*TableMPI[[#This Row],[StdDev]]</f>
        <v>232.02580399999999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0"/>
        <v>7</v>
      </c>
      <c r="L30" t="s">
        <v>39</v>
      </c>
      <c r="M30" t="s">
        <v>40</v>
      </c>
      <c r="N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30">
        <f>VLOOKUP(TableMPI[[#This Row],[Label]],TableAvg[],2,FALSE)</f>
        <v>260.09294599999998</v>
      </c>
      <c r="P30">
        <f>VLOOKUP(TableMPI[[#This Row],[Label]],TableAvg[],3,FALSE)</f>
        <v>0</v>
      </c>
      <c r="Q30">
        <f>TableMPI[[#This Row],[Avg]]-$U$2*TableMPI[[#This Row],[StdDev]]</f>
        <v>260.09294599999998</v>
      </c>
      <c r="R30">
        <f>TableMPI[[#This Row],[Avg]]+$U$2*TableMPI[[#This Row],[StdDev]]</f>
        <v>260.09294599999998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0"/>
        <v>7</v>
      </c>
      <c r="L31" t="s">
        <v>39</v>
      </c>
      <c r="M31" t="s">
        <v>40</v>
      </c>
      <c r="N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31">
        <f>VLOOKUP(TableMPI[[#This Row],[Label]],TableAvg[],2,FALSE)</f>
        <v>297.04386299999999</v>
      </c>
      <c r="P31">
        <f>VLOOKUP(TableMPI[[#This Row],[Label]],TableAvg[],3,FALSE)</f>
        <v>0</v>
      </c>
      <c r="Q31">
        <f>TableMPI[[#This Row],[Avg]]-$U$2*TableMPI[[#This Row],[StdDev]]</f>
        <v>297.04386299999999</v>
      </c>
      <c r="R31">
        <f>TableMPI[[#This Row],[Avg]]+$U$2*TableMPI[[#This Row],[StdDev]]</f>
        <v>297.04386299999999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0"/>
        <v>7</v>
      </c>
      <c r="L32" t="s">
        <v>39</v>
      </c>
      <c r="M32" t="s">
        <v>40</v>
      </c>
      <c r="N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32">
        <f>VLOOKUP(TableMPI[[#This Row],[Label]],TableAvg[],2,FALSE)</f>
        <v>346.274833</v>
      </c>
      <c r="P32">
        <f>VLOOKUP(TableMPI[[#This Row],[Label]],TableAvg[],3,FALSE)</f>
        <v>0</v>
      </c>
      <c r="Q32">
        <f>TableMPI[[#This Row],[Avg]]-$U$2*TableMPI[[#This Row],[StdDev]]</f>
        <v>346.274833</v>
      </c>
      <c r="R32">
        <f>TableMPI[[#This Row],[Avg]]+$U$2*TableMPI[[#This Row],[StdDev]]</f>
        <v>346.274833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0"/>
        <v>7</v>
      </c>
      <c r="L33" t="s">
        <v>39</v>
      </c>
      <c r="M33" t="s">
        <v>40</v>
      </c>
      <c r="N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33">
        <f>VLOOKUP(TableMPI[[#This Row],[Label]],TableAvg[],2,FALSE)</f>
        <v>414.10621800000001</v>
      </c>
      <c r="P33">
        <f>VLOOKUP(TableMPI[[#This Row],[Label]],TableAvg[],3,FALSE)</f>
        <v>0</v>
      </c>
      <c r="Q33">
        <f>TableMPI[[#This Row],[Avg]]-$U$2*TableMPI[[#This Row],[StdDev]]</f>
        <v>414.10621800000001</v>
      </c>
      <c r="R33">
        <f>TableMPI[[#This Row],[Avg]]+$U$2*TableMPI[[#This Row],[StdDev]]</f>
        <v>414.10621800000001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0"/>
        <v>7</v>
      </c>
      <c r="L34" t="s">
        <v>39</v>
      </c>
      <c r="M34" t="s">
        <v>40</v>
      </c>
      <c r="N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34">
        <f>VLOOKUP(TableMPI[[#This Row],[Label]],TableAvg[],2,FALSE)</f>
        <v>517.03048899999999</v>
      </c>
      <c r="P34">
        <f>VLOOKUP(TableMPI[[#This Row],[Label]],TableAvg[],3,FALSE)</f>
        <v>0</v>
      </c>
      <c r="Q34">
        <f>TableMPI[[#This Row],[Avg]]-$U$2*TableMPI[[#This Row],[StdDev]]</f>
        <v>517.03048899999999</v>
      </c>
      <c r="R34">
        <f>TableMPI[[#This Row],[Avg]]+$U$2*TableMPI[[#This Row],[StdDev]]</f>
        <v>517.03048899999999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1">MID(M35,22,1)</f>
        <v>7</v>
      </c>
      <c r="L35" t="s">
        <v>39</v>
      </c>
      <c r="M35" t="s">
        <v>40</v>
      </c>
      <c r="N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35">
        <f>VLOOKUP(TableMPI[[#This Row],[Label]],TableAvg[],2,FALSE)</f>
        <v>689.58723399999997</v>
      </c>
      <c r="P35">
        <f>VLOOKUP(TableMPI[[#This Row],[Label]],TableAvg[],3,FALSE)</f>
        <v>0</v>
      </c>
      <c r="Q35">
        <f>TableMPI[[#This Row],[Avg]]-$U$2*TableMPI[[#This Row],[StdDev]]</f>
        <v>689.58723399999997</v>
      </c>
      <c r="R35">
        <f>TableMPI[[#This Row],[Avg]]+$U$2*TableMPI[[#This Row],[StdDev]]</f>
        <v>689.58723399999997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1"/>
        <v>7</v>
      </c>
      <c r="L36" t="s">
        <v>39</v>
      </c>
      <c r="M36" t="s">
        <v>40</v>
      </c>
      <c r="N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36">
        <f>VLOOKUP(TableMPI[[#This Row],[Label]],TableAvg[],2,FALSE)</f>
        <v>1033.768284</v>
      </c>
      <c r="P36">
        <f>VLOOKUP(TableMPI[[#This Row],[Label]],TableAvg[],3,FALSE)</f>
        <v>0</v>
      </c>
      <c r="Q36">
        <f>TableMPI[[#This Row],[Avg]]-$U$2*TableMPI[[#This Row],[StdDev]]</f>
        <v>1033.768284</v>
      </c>
      <c r="R36">
        <f>TableMPI[[#This Row],[Avg]]+$U$2*TableMPI[[#This Row],[StdDev]]</f>
        <v>1033.768284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1"/>
        <v>7</v>
      </c>
      <c r="L37" t="s">
        <v>39</v>
      </c>
      <c r="M37" t="s">
        <v>40</v>
      </c>
      <c r="N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37">
        <f>VLOOKUP(TableMPI[[#This Row],[Label]],TableAvg[],2,FALSE)</f>
        <v>2083.919367</v>
      </c>
      <c r="P37">
        <f>VLOOKUP(TableMPI[[#This Row],[Label]],TableAvg[],3,FALSE)</f>
        <v>0</v>
      </c>
      <c r="Q37">
        <f>TableMPI[[#This Row],[Avg]]-$U$2*TableMPI[[#This Row],[StdDev]]</f>
        <v>2083.919367</v>
      </c>
      <c r="R37">
        <f>TableMPI[[#This Row],[Avg]]+$U$2*TableMPI[[#This Row],[StdDev]]</f>
        <v>2083.919367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1"/>
        <v>7</v>
      </c>
      <c r="L38" t="s">
        <v>39</v>
      </c>
      <c r="M38" t="s">
        <v>40</v>
      </c>
      <c r="N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38">
        <f>VLOOKUP(TableMPI[[#This Row],[Label]],TableAvg[],2,FALSE)</f>
        <v>174.82682649999998</v>
      </c>
      <c r="P38">
        <f>VLOOKUP(TableMPI[[#This Row],[Label]],TableAvg[],3,FALSE)</f>
        <v>5.3027500048680586E-2</v>
      </c>
      <c r="Q38">
        <f>TableMPI[[#This Row],[Avg]]-$U$2*TableMPI[[#This Row],[StdDev]]</f>
        <v>174.72077149990261</v>
      </c>
      <c r="R38">
        <f>TableMPI[[#This Row],[Avg]]+$U$2*TableMPI[[#This Row],[StdDev]]</f>
        <v>174.93288150009735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1"/>
        <v>7</v>
      </c>
      <c r="L39" t="s">
        <v>39</v>
      </c>
      <c r="M39" t="s">
        <v>40</v>
      </c>
      <c r="N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9">
        <f>VLOOKUP(TableMPI[[#This Row],[Label]],TableAvg[],2,FALSE)</f>
        <v>190.876362</v>
      </c>
      <c r="P39">
        <f>VLOOKUP(TableMPI[[#This Row],[Label]],TableAvg[],3,FALSE)</f>
        <v>0.50633999999848645</v>
      </c>
      <c r="Q39">
        <f>TableMPI[[#This Row],[Avg]]-$U$2*TableMPI[[#This Row],[StdDev]]</f>
        <v>189.86368200000302</v>
      </c>
      <c r="R39">
        <f>TableMPI[[#This Row],[Avg]]+$U$2*TableMPI[[#This Row],[StdDev]]</f>
        <v>191.88904199999698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1"/>
        <v>7</v>
      </c>
      <c r="L40" t="s">
        <v>39</v>
      </c>
      <c r="M40" t="s">
        <v>40</v>
      </c>
      <c r="N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0">
        <f>VLOOKUP(TableMPI[[#This Row],[Label]],TableAvg[],2,FALSE)</f>
        <v>209.11237700000001</v>
      </c>
      <c r="P40">
        <f>VLOOKUP(TableMPI[[#This Row],[Label]],TableAvg[],3,FALSE)</f>
        <v>0.13501800000346789</v>
      </c>
      <c r="Q40">
        <f>TableMPI[[#This Row],[Avg]]-$U$2*TableMPI[[#This Row],[StdDev]]</f>
        <v>208.84234099999307</v>
      </c>
      <c r="R40">
        <f>TableMPI[[#This Row],[Avg]]+$U$2*TableMPI[[#This Row],[StdDev]]</f>
        <v>209.38241300000695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1"/>
        <v>7</v>
      </c>
      <c r="L41" t="s">
        <v>39</v>
      </c>
      <c r="M41" t="s">
        <v>40</v>
      </c>
      <c r="N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41">
        <f>VLOOKUP(TableMPI[[#This Row],[Label]],TableAvg[],2,FALSE)</f>
        <v>232.02580399999999</v>
      </c>
      <c r="P41">
        <f>VLOOKUP(TableMPI[[#This Row],[Label]],TableAvg[],3,FALSE)</f>
        <v>0</v>
      </c>
      <c r="Q41">
        <f>TableMPI[[#This Row],[Avg]]-$U$2*TableMPI[[#This Row],[StdDev]]</f>
        <v>232.02580399999999</v>
      </c>
      <c r="R41">
        <f>TableMPI[[#This Row],[Avg]]+$U$2*TableMPI[[#This Row],[StdDev]]</f>
        <v>232.02580399999999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1"/>
        <v>7</v>
      </c>
      <c r="L42" t="s">
        <v>39</v>
      </c>
      <c r="M42" t="s">
        <v>40</v>
      </c>
      <c r="N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42">
        <f>VLOOKUP(TableMPI[[#This Row],[Label]],TableAvg[],2,FALSE)</f>
        <v>260.09294599999998</v>
      </c>
      <c r="P42">
        <f>VLOOKUP(TableMPI[[#This Row],[Label]],TableAvg[],3,FALSE)</f>
        <v>0</v>
      </c>
      <c r="Q42">
        <f>TableMPI[[#This Row],[Avg]]-$U$2*TableMPI[[#This Row],[StdDev]]</f>
        <v>260.09294599999998</v>
      </c>
      <c r="R42">
        <f>TableMPI[[#This Row],[Avg]]+$U$2*TableMPI[[#This Row],[StdDev]]</f>
        <v>260.09294599999998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1"/>
        <v>7</v>
      </c>
      <c r="L43" t="s">
        <v>39</v>
      </c>
      <c r="M43" t="s">
        <v>40</v>
      </c>
      <c r="N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43">
        <f>VLOOKUP(TableMPI[[#This Row],[Label]],TableAvg[],2,FALSE)</f>
        <v>297.04386299999999</v>
      </c>
      <c r="P43">
        <f>VLOOKUP(TableMPI[[#This Row],[Label]],TableAvg[],3,FALSE)</f>
        <v>0</v>
      </c>
      <c r="Q43">
        <f>TableMPI[[#This Row],[Avg]]-$U$2*TableMPI[[#This Row],[StdDev]]</f>
        <v>297.04386299999999</v>
      </c>
      <c r="R43">
        <f>TableMPI[[#This Row],[Avg]]+$U$2*TableMPI[[#This Row],[StdDev]]</f>
        <v>297.04386299999999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1"/>
        <v>7</v>
      </c>
      <c r="L44" t="s">
        <v>39</v>
      </c>
      <c r="M44" t="s">
        <v>40</v>
      </c>
      <c r="N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44">
        <f>VLOOKUP(TableMPI[[#This Row],[Label]],TableAvg[],2,FALSE)</f>
        <v>346.274833</v>
      </c>
      <c r="P44">
        <f>VLOOKUP(TableMPI[[#This Row],[Label]],TableAvg[],3,FALSE)</f>
        <v>0</v>
      </c>
      <c r="Q44">
        <f>TableMPI[[#This Row],[Avg]]-$U$2*TableMPI[[#This Row],[StdDev]]</f>
        <v>346.274833</v>
      </c>
      <c r="R44">
        <f>TableMPI[[#This Row],[Avg]]+$U$2*TableMPI[[#This Row],[StdDev]]</f>
        <v>346.274833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1"/>
        <v>7</v>
      </c>
      <c r="L45" t="s">
        <v>39</v>
      </c>
      <c r="M45" t="s">
        <v>40</v>
      </c>
      <c r="N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45">
        <f>VLOOKUP(TableMPI[[#This Row],[Label]],TableAvg[],2,FALSE)</f>
        <v>414.10621800000001</v>
      </c>
      <c r="P45">
        <f>VLOOKUP(TableMPI[[#This Row],[Label]],TableAvg[],3,FALSE)</f>
        <v>0</v>
      </c>
      <c r="Q45">
        <f>TableMPI[[#This Row],[Avg]]-$U$2*TableMPI[[#This Row],[StdDev]]</f>
        <v>414.10621800000001</v>
      </c>
      <c r="R45">
        <f>TableMPI[[#This Row],[Avg]]+$U$2*TableMPI[[#This Row],[StdDev]]</f>
        <v>414.10621800000001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1"/>
        <v>7</v>
      </c>
      <c r="L46" t="s">
        <v>39</v>
      </c>
      <c r="M46" t="s">
        <v>40</v>
      </c>
      <c r="N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46">
        <f>VLOOKUP(TableMPI[[#This Row],[Label]],TableAvg[],2,FALSE)</f>
        <v>517.03048899999999</v>
      </c>
      <c r="P46">
        <f>VLOOKUP(TableMPI[[#This Row],[Label]],TableAvg[],3,FALSE)</f>
        <v>0</v>
      </c>
      <c r="Q46">
        <f>TableMPI[[#This Row],[Avg]]-$U$2*TableMPI[[#This Row],[StdDev]]</f>
        <v>517.03048899999999</v>
      </c>
      <c r="R46">
        <f>TableMPI[[#This Row],[Avg]]+$U$2*TableMPI[[#This Row],[StdDev]]</f>
        <v>517.03048899999999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1"/>
        <v>7</v>
      </c>
      <c r="L47" t="s">
        <v>39</v>
      </c>
      <c r="M47" t="s">
        <v>40</v>
      </c>
      <c r="N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47">
        <f>VLOOKUP(TableMPI[[#This Row],[Label]],TableAvg[],2,FALSE)</f>
        <v>689.58723399999997</v>
      </c>
      <c r="P47">
        <f>VLOOKUP(TableMPI[[#This Row],[Label]],TableAvg[],3,FALSE)</f>
        <v>0</v>
      </c>
      <c r="Q47">
        <f>TableMPI[[#This Row],[Avg]]-$U$2*TableMPI[[#This Row],[StdDev]]</f>
        <v>689.58723399999997</v>
      </c>
      <c r="R47">
        <f>TableMPI[[#This Row],[Avg]]+$U$2*TableMPI[[#This Row],[StdDev]]</f>
        <v>689.58723399999997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1"/>
        <v>7</v>
      </c>
      <c r="L48" t="s">
        <v>39</v>
      </c>
      <c r="M48" t="s">
        <v>40</v>
      </c>
      <c r="N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48">
        <f>VLOOKUP(TableMPI[[#This Row],[Label]],TableAvg[],2,FALSE)</f>
        <v>1033.768284</v>
      </c>
      <c r="P48">
        <f>VLOOKUP(TableMPI[[#This Row],[Label]],TableAvg[],3,FALSE)</f>
        <v>0</v>
      </c>
      <c r="Q48">
        <f>TableMPI[[#This Row],[Avg]]-$U$2*TableMPI[[#This Row],[StdDev]]</f>
        <v>1033.768284</v>
      </c>
      <c r="R48">
        <f>TableMPI[[#This Row],[Avg]]+$U$2*TableMPI[[#This Row],[StdDev]]</f>
        <v>1033.768284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1"/>
        <v>7</v>
      </c>
      <c r="L49" t="s">
        <v>39</v>
      </c>
      <c r="M49" t="s">
        <v>40</v>
      </c>
      <c r="N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49">
        <f>VLOOKUP(TableMPI[[#This Row],[Label]],TableAvg[],2,FALSE)</f>
        <v>2083.919367</v>
      </c>
      <c r="P49">
        <f>VLOOKUP(TableMPI[[#This Row],[Label]],TableAvg[],3,FALSE)</f>
        <v>0</v>
      </c>
      <c r="Q49">
        <f>TableMPI[[#This Row],[Avg]]-$U$2*TableMPI[[#This Row],[StdDev]]</f>
        <v>2083.919367</v>
      </c>
      <c r="R49">
        <f>TableMPI[[#This Row],[Avg]]+$U$2*TableMPI[[#This Row],[StdDev]]</f>
        <v>2083.919367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1"/>
        <v>7</v>
      </c>
      <c r="L50" t="s">
        <v>39</v>
      </c>
      <c r="M50" t="s">
        <v>40</v>
      </c>
      <c r="N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50">
        <f>VLOOKUP(TableMPI[[#This Row],[Label]],TableAvg[],2,FALSE)</f>
        <v>174.82682649999998</v>
      </c>
      <c r="P50">
        <f>VLOOKUP(TableMPI[[#This Row],[Label]],TableAvg[],3,FALSE)</f>
        <v>5.3027500048680586E-2</v>
      </c>
      <c r="Q50">
        <f>TableMPI[[#This Row],[Avg]]-$U$2*TableMPI[[#This Row],[StdDev]]</f>
        <v>174.72077149990261</v>
      </c>
      <c r="R50">
        <f>TableMPI[[#This Row],[Avg]]+$U$2*TableMPI[[#This Row],[StdDev]]</f>
        <v>174.93288150009735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1"/>
        <v>7</v>
      </c>
      <c r="L51" t="s">
        <v>39</v>
      </c>
      <c r="M51" t="s">
        <v>40</v>
      </c>
      <c r="N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51">
        <f>VLOOKUP(TableMPI[[#This Row],[Label]],TableAvg[],2,FALSE)</f>
        <v>190.876362</v>
      </c>
      <c r="P51">
        <f>VLOOKUP(TableMPI[[#This Row],[Label]],TableAvg[],3,FALSE)</f>
        <v>0.50633999999848645</v>
      </c>
      <c r="Q51">
        <f>TableMPI[[#This Row],[Avg]]-$U$2*TableMPI[[#This Row],[StdDev]]</f>
        <v>189.86368200000302</v>
      </c>
      <c r="R51">
        <f>TableMPI[[#This Row],[Avg]]+$U$2*TableMPI[[#This Row],[StdDev]]</f>
        <v>191.88904199999698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1"/>
        <v>7</v>
      </c>
      <c r="L52" t="s">
        <v>39</v>
      </c>
      <c r="M52" t="s">
        <v>40</v>
      </c>
      <c r="N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52">
        <f>VLOOKUP(TableMPI[[#This Row],[Label]],TableAvg[],2,FALSE)</f>
        <v>209.11237700000001</v>
      </c>
      <c r="P52">
        <f>VLOOKUP(TableMPI[[#This Row],[Label]],TableAvg[],3,FALSE)</f>
        <v>0.13501800000346789</v>
      </c>
      <c r="Q52">
        <f>TableMPI[[#This Row],[Avg]]-$U$2*TableMPI[[#This Row],[StdDev]]</f>
        <v>208.84234099999307</v>
      </c>
      <c r="R52">
        <f>TableMPI[[#This Row],[Avg]]+$U$2*TableMPI[[#This Row],[StdDev]]</f>
        <v>209.38241300000695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1"/>
        <v>7</v>
      </c>
      <c r="L53" t="s">
        <v>39</v>
      </c>
      <c r="M53" t="s">
        <v>40</v>
      </c>
      <c r="N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3">
        <f>VLOOKUP(TableMPI[[#This Row],[Label]],TableAvg[],2,FALSE)</f>
        <v>232.02580399999999</v>
      </c>
      <c r="P53">
        <f>VLOOKUP(TableMPI[[#This Row],[Label]],TableAvg[],3,FALSE)</f>
        <v>0</v>
      </c>
      <c r="Q53">
        <f>TableMPI[[#This Row],[Avg]]-$U$2*TableMPI[[#This Row],[StdDev]]</f>
        <v>232.02580399999999</v>
      </c>
      <c r="R53">
        <f>TableMPI[[#This Row],[Avg]]+$U$2*TableMPI[[#This Row],[StdDev]]</f>
        <v>232.02580399999999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1"/>
        <v>7</v>
      </c>
      <c r="L54" t="s">
        <v>39</v>
      </c>
      <c r="M54" t="s">
        <v>40</v>
      </c>
      <c r="N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54">
        <f>VLOOKUP(TableMPI[[#This Row],[Label]],TableAvg[],2,FALSE)</f>
        <v>260.09294599999998</v>
      </c>
      <c r="P54">
        <f>VLOOKUP(TableMPI[[#This Row],[Label]],TableAvg[],3,FALSE)</f>
        <v>0</v>
      </c>
      <c r="Q54">
        <f>TableMPI[[#This Row],[Avg]]-$U$2*TableMPI[[#This Row],[StdDev]]</f>
        <v>260.09294599999998</v>
      </c>
      <c r="R54">
        <f>TableMPI[[#This Row],[Avg]]+$U$2*TableMPI[[#This Row],[StdDev]]</f>
        <v>260.09294599999998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1"/>
        <v>7</v>
      </c>
      <c r="L55" t="s">
        <v>39</v>
      </c>
      <c r="M55" t="s">
        <v>40</v>
      </c>
      <c r="N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55">
        <f>VLOOKUP(TableMPI[[#This Row],[Label]],TableAvg[],2,FALSE)</f>
        <v>297.04386299999999</v>
      </c>
      <c r="P55">
        <f>VLOOKUP(TableMPI[[#This Row],[Label]],TableAvg[],3,FALSE)</f>
        <v>0</v>
      </c>
      <c r="Q55">
        <f>TableMPI[[#This Row],[Avg]]-$U$2*TableMPI[[#This Row],[StdDev]]</f>
        <v>297.04386299999999</v>
      </c>
      <c r="R55">
        <f>TableMPI[[#This Row],[Avg]]+$U$2*TableMPI[[#This Row],[StdDev]]</f>
        <v>297.04386299999999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1"/>
        <v>7</v>
      </c>
      <c r="L56" t="s">
        <v>39</v>
      </c>
      <c r="M56" t="s">
        <v>40</v>
      </c>
      <c r="N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56">
        <f>VLOOKUP(TableMPI[[#This Row],[Label]],TableAvg[],2,FALSE)</f>
        <v>346.274833</v>
      </c>
      <c r="P56">
        <f>VLOOKUP(TableMPI[[#This Row],[Label]],TableAvg[],3,FALSE)</f>
        <v>0</v>
      </c>
      <c r="Q56">
        <f>TableMPI[[#This Row],[Avg]]-$U$2*TableMPI[[#This Row],[StdDev]]</f>
        <v>346.274833</v>
      </c>
      <c r="R56">
        <f>TableMPI[[#This Row],[Avg]]+$U$2*TableMPI[[#This Row],[StdDev]]</f>
        <v>346.274833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1"/>
        <v>7</v>
      </c>
      <c r="L57" t="s">
        <v>39</v>
      </c>
      <c r="M57" t="s">
        <v>40</v>
      </c>
      <c r="N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57">
        <f>VLOOKUP(TableMPI[[#This Row],[Label]],TableAvg[],2,FALSE)</f>
        <v>414.10621800000001</v>
      </c>
      <c r="P57">
        <f>VLOOKUP(TableMPI[[#This Row],[Label]],TableAvg[],3,FALSE)</f>
        <v>0</v>
      </c>
      <c r="Q57">
        <f>TableMPI[[#This Row],[Avg]]-$U$2*TableMPI[[#This Row],[StdDev]]</f>
        <v>414.10621800000001</v>
      </c>
      <c r="R57">
        <f>TableMPI[[#This Row],[Avg]]+$U$2*TableMPI[[#This Row],[StdDev]]</f>
        <v>414.10621800000001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1"/>
        <v>7</v>
      </c>
      <c r="L58" t="s">
        <v>39</v>
      </c>
      <c r="M58" t="s">
        <v>40</v>
      </c>
      <c r="N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58">
        <f>VLOOKUP(TableMPI[[#This Row],[Label]],TableAvg[],2,FALSE)</f>
        <v>517.03048899999999</v>
      </c>
      <c r="P58">
        <f>VLOOKUP(TableMPI[[#This Row],[Label]],TableAvg[],3,FALSE)</f>
        <v>0</v>
      </c>
      <c r="Q58">
        <f>TableMPI[[#This Row],[Avg]]-$U$2*TableMPI[[#This Row],[StdDev]]</f>
        <v>517.03048899999999</v>
      </c>
      <c r="R58">
        <f>TableMPI[[#This Row],[Avg]]+$U$2*TableMPI[[#This Row],[StdDev]]</f>
        <v>517.03048899999999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1"/>
        <v>7</v>
      </c>
      <c r="L59" t="s">
        <v>39</v>
      </c>
      <c r="M59" t="s">
        <v>40</v>
      </c>
      <c r="N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59">
        <f>VLOOKUP(TableMPI[[#This Row],[Label]],TableAvg[],2,FALSE)</f>
        <v>689.58723399999997</v>
      </c>
      <c r="P59">
        <f>VLOOKUP(TableMPI[[#This Row],[Label]],TableAvg[],3,FALSE)</f>
        <v>0</v>
      </c>
      <c r="Q59">
        <f>TableMPI[[#This Row],[Avg]]-$U$2*TableMPI[[#This Row],[StdDev]]</f>
        <v>689.58723399999997</v>
      </c>
      <c r="R59">
        <f>TableMPI[[#This Row],[Avg]]+$U$2*TableMPI[[#This Row],[StdDev]]</f>
        <v>689.58723399999997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1"/>
        <v>7</v>
      </c>
      <c r="L60" t="s">
        <v>39</v>
      </c>
      <c r="M60" t="s">
        <v>40</v>
      </c>
      <c r="N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60">
        <f>VLOOKUP(TableMPI[[#This Row],[Label]],TableAvg[],2,FALSE)</f>
        <v>1033.768284</v>
      </c>
      <c r="P60">
        <f>VLOOKUP(TableMPI[[#This Row],[Label]],TableAvg[],3,FALSE)</f>
        <v>0</v>
      </c>
      <c r="Q60">
        <f>TableMPI[[#This Row],[Avg]]-$U$2*TableMPI[[#This Row],[StdDev]]</f>
        <v>1033.768284</v>
      </c>
      <c r="R60">
        <f>TableMPI[[#This Row],[Avg]]+$U$2*TableMPI[[#This Row],[StdDev]]</f>
        <v>1033.768284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1"/>
        <v>7</v>
      </c>
      <c r="L61" t="s">
        <v>39</v>
      </c>
      <c r="M61" t="s">
        <v>40</v>
      </c>
      <c r="N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61">
        <f>VLOOKUP(TableMPI[[#This Row],[Label]],TableAvg[],2,FALSE)</f>
        <v>2083.919367</v>
      </c>
      <c r="P61">
        <f>VLOOKUP(TableMPI[[#This Row],[Label]],TableAvg[],3,FALSE)</f>
        <v>0</v>
      </c>
      <c r="Q61">
        <f>TableMPI[[#This Row],[Avg]]-$U$2*TableMPI[[#This Row],[StdDev]]</f>
        <v>2083.919367</v>
      </c>
      <c r="R61">
        <f>TableMPI[[#This Row],[Avg]]+$U$2*TableMPI[[#This Row],[StdDev]]</f>
        <v>2083.919367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1"/>
        <v>7</v>
      </c>
      <c r="L62" t="s">
        <v>39</v>
      </c>
      <c r="M62" t="s">
        <v>40</v>
      </c>
      <c r="N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62">
        <f>VLOOKUP(TableMPI[[#This Row],[Label]],TableAvg[],2,FALSE)</f>
        <v>174.82682649999998</v>
      </c>
      <c r="P62">
        <f>VLOOKUP(TableMPI[[#This Row],[Label]],TableAvg[],3,FALSE)</f>
        <v>5.3027500048680586E-2</v>
      </c>
      <c r="Q62">
        <f>TableMPI[[#This Row],[Avg]]-$U$2*TableMPI[[#This Row],[StdDev]]</f>
        <v>174.72077149990261</v>
      </c>
      <c r="R62">
        <f>TableMPI[[#This Row],[Avg]]+$U$2*TableMPI[[#This Row],[StdDev]]</f>
        <v>174.93288150009735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1"/>
        <v>7</v>
      </c>
      <c r="L63" t="s">
        <v>39</v>
      </c>
      <c r="M63" t="s">
        <v>40</v>
      </c>
      <c r="N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63">
        <f>VLOOKUP(TableMPI[[#This Row],[Label]],TableAvg[],2,FALSE)</f>
        <v>190.876362</v>
      </c>
      <c r="P63">
        <f>VLOOKUP(TableMPI[[#This Row],[Label]],TableAvg[],3,FALSE)</f>
        <v>0.50633999999848645</v>
      </c>
      <c r="Q63">
        <f>TableMPI[[#This Row],[Avg]]-$U$2*TableMPI[[#This Row],[StdDev]]</f>
        <v>189.86368200000302</v>
      </c>
      <c r="R63">
        <f>TableMPI[[#This Row],[Avg]]+$U$2*TableMPI[[#This Row],[StdDev]]</f>
        <v>191.88904199999698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1"/>
        <v>7</v>
      </c>
      <c r="L64" t="s">
        <v>39</v>
      </c>
      <c r="M64" t="s">
        <v>40</v>
      </c>
      <c r="N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64">
        <f>VLOOKUP(TableMPI[[#This Row],[Label]],TableAvg[],2,FALSE)</f>
        <v>209.11237700000001</v>
      </c>
      <c r="P64">
        <f>VLOOKUP(TableMPI[[#This Row],[Label]],TableAvg[],3,FALSE)</f>
        <v>0.13501800000346789</v>
      </c>
      <c r="Q64">
        <f>TableMPI[[#This Row],[Avg]]-$U$2*TableMPI[[#This Row],[StdDev]]</f>
        <v>208.84234099999307</v>
      </c>
      <c r="R64">
        <f>TableMPI[[#This Row],[Avg]]+$U$2*TableMPI[[#This Row],[StdDev]]</f>
        <v>209.38241300000695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1"/>
        <v>7</v>
      </c>
      <c r="L65" t="s">
        <v>39</v>
      </c>
      <c r="M65" t="s">
        <v>40</v>
      </c>
      <c r="N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65">
        <f>VLOOKUP(TableMPI[[#This Row],[Label]],TableAvg[],2,FALSE)</f>
        <v>232.02580399999999</v>
      </c>
      <c r="P65">
        <f>VLOOKUP(TableMPI[[#This Row],[Label]],TableAvg[],3,FALSE)</f>
        <v>0</v>
      </c>
      <c r="Q65">
        <f>TableMPI[[#This Row],[Avg]]-$U$2*TableMPI[[#This Row],[StdDev]]</f>
        <v>232.02580399999999</v>
      </c>
      <c r="R65">
        <f>TableMPI[[#This Row],[Avg]]+$U$2*TableMPI[[#This Row],[StdDev]]</f>
        <v>232.02580399999999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1"/>
        <v>7</v>
      </c>
      <c r="L66" t="s">
        <v>39</v>
      </c>
      <c r="M66" t="s">
        <v>40</v>
      </c>
      <c r="N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6">
        <f>VLOOKUP(TableMPI[[#This Row],[Label]],TableAvg[],2,FALSE)</f>
        <v>260.09294599999998</v>
      </c>
      <c r="P66">
        <f>VLOOKUP(TableMPI[[#This Row],[Label]],TableAvg[],3,FALSE)</f>
        <v>0</v>
      </c>
      <c r="Q66">
        <f>TableMPI[[#This Row],[Avg]]-$U$2*TableMPI[[#This Row],[StdDev]]</f>
        <v>260.09294599999998</v>
      </c>
      <c r="R66">
        <f>TableMPI[[#This Row],[Avg]]+$U$2*TableMPI[[#This Row],[StdDev]]</f>
        <v>260.09294599999998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2">MID(M67,22,1)</f>
        <v>7</v>
      </c>
      <c r="L67" t="s">
        <v>39</v>
      </c>
      <c r="M67" t="s">
        <v>40</v>
      </c>
      <c r="N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67">
        <f>VLOOKUP(TableMPI[[#This Row],[Label]],TableAvg[],2,FALSE)</f>
        <v>297.04386299999999</v>
      </c>
      <c r="P67">
        <f>VLOOKUP(TableMPI[[#This Row],[Label]],TableAvg[],3,FALSE)</f>
        <v>0</v>
      </c>
      <c r="Q67">
        <f>TableMPI[[#This Row],[Avg]]-$U$2*TableMPI[[#This Row],[StdDev]]</f>
        <v>297.04386299999999</v>
      </c>
      <c r="R67">
        <f>TableMPI[[#This Row],[Avg]]+$U$2*TableMPI[[#This Row],[StdDev]]</f>
        <v>297.04386299999999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2"/>
        <v>7</v>
      </c>
      <c r="L68" t="s">
        <v>39</v>
      </c>
      <c r="M68" t="s">
        <v>40</v>
      </c>
      <c r="N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68">
        <f>VLOOKUP(TableMPI[[#This Row],[Label]],TableAvg[],2,FALSE)</f>
        <v>346.274833</v>
      </c>
      <c r="P68">
        <f>VLOOKUP(TableMPI[[#This Row],[Label]],TableAvg[],3,FALSE)</f>
        <v>0</v>
      </c>
      <c r="Q68">
        <f>TableMPI[[#This Row],[Avg]]-$U$2*TableMPI[[#This Row],[StdDev]]</f>
        <v>346.274833</v>
      </c>
      <c r="R68">
        <f>TableMPI[[#This Row],[Avg]]+$U$2*TableMPI[[#This Row],[StdDev]]</f>
        <v>346.274833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2"/>
        <v>7</v>
      </c>
      <c r="L69" t="s">
        <v>39</v>
      </c>
      <c r="M69" t="s">
        <v>40</v>
      </c>
      <c r="N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69">
        <f>VLOOKUP(TableMPI[[#This Row],[Label]],TableAvg[],2,FALSE)</f>
        <v>414.10621800000001</v>
      </c>
      <c r="P69">
        <f>VLOOKUP(TableMPI[[#This Row],[Label]],TableAvg[],3,FALSE)</f>
        <v>0</v>
      </c>
      <c r="Q69">
        <f>TableMPI[[#This Row],[Avg]]-$U$2*TableMPI[[#This Row],[StdDev]]</f>
        <v>414.10621800000001</v>
      </c>
      <c r="R69">
        <f>TableMPI[[#This Row],[Avg]]+$U$2*TableMPI[[#This Row],[StdDev]]</f>
        <v>414.10621800000001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2"/>
        <v>7</v>
      </c>
      <c r="L70" t="s">
        <v>39</v>
      </c>
      <c r="M70" t="s">
        <v>40</v>
      </c>
      <c r="N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70">
        <f>VLOOKUP(TableMPI[[#This Row],[Label]],TableAvg[],2,FALSE)</f>
        <v>517.03048899999999</v>
      </c>
      <c r="P70">
        <f>VLOOKUP(TableMPI[[#This Row],[Label]],TableAvg[],3,FALSE)</f>
        <v>0</v>
      </c>
      <c r="Q70">
        <f>TableMPI[[#This Row],[Avg]]-$U$2*TableMPI[[#This Row],[StdDev]]</f>
        <v>517.03048899999999</v>
      </c>
      <c r="R70">
        <f>TableMPI[[#This Row],[Avg]]+$U$2*TableMPI[[#This Row],[StdDev]]</f>
        <v>517.03048899999999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2"/>
        <v>7</v>
      </c>
      <c r="L71" t="s">
        <v>39</v>
      </c>
      <c r="M71" t="s">
        <v>40</v>
      </c>
      <c r="N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71">
        <f>VLOOKUP(TableMPI[[#This Row],[Label]],TableAvg[],2,FALSE)</f>
        <v>689.58723399999997</v>
      </c>
      <c r="P71">
        <f>VLOOKUP(TableMPI[[#This Row],[Label]],TableAvg[],3,FALSE)</f>
        <v>0</v>
      </c>
      <c r="Q71">
        <f>TableMPI[[#This Row],[Avg]]-$U$2*TableMPI[[#This Row],[StdDev]]</f>
        <v>689.58723399999997</v>
      </c>
      <c r="R71">
        <f>TableMPI[[#This Row],[Avg]]+$U$2*TableMPI[[#This Row],[StdDev]]</f>
        <v>689.58723399999997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2"/>
        <v>7</v>
      </c>
      <c r="L72" t="s">
        <v>39</v>
      </c>
      <c r="M72" t="s">
        <v>40</v>
      </c>
      <c r="N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72">
        <f>VLOOKUP(TableMPI[[#This Row],[Label]],TableAvg[],2,FALSE)</f>
        <v>1033.768284</v>
      </c>
      <c r="P72">
        <f>VLOOKUP(TableMPI[[#This Row],[Label]],TableAvg[],3,FALSE)</f>
        <v>0</v>
      </c>
      <c r="Q72">
        <f>TableMPI[[#This Row],[Avg]]-$U$2*TableMPI[[#This Row],[StdDev]]</f>
        <v>1033.768284</v>
      </c>
      <c r="R72">
        <f>TableMPI[[#This Row],[Avg]]+$U$2*TableMPI[[#This Row],[StdDev]]</f>
        <v>1033.768284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2"/>
        <v>7</v>
      </c>
      <c r="L73" t="s">
        <v>39</v>
      </c>
      <c r="M73" t="s">
        <v>40</v>
      </c>
      <c r="N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73">
        <f>VLOOKUP(TableMPI[[#This Row],[Label]],TableAvg[],2,FALSE)</f>
        <v>2083.919367</v>
      </c>
      <c r="P73">
        <f>VLOOKUP(TableMPI[[#This Row],[Label]],TableAvg[],3,FALSE)</f>
        <v>0</v>
      </c>
      <c r="Q73">
        <f>TableMPI[[#This Row],[Avg]]-$U$2*TableMPI[[#This Row],[StdDev]]</f>
        <v>2083.919367</v>
      </c>
      <c r="R73">
        <f>TableMPI[[#This Row],[Avg]]+$U$2*TableMPI[[#This Row],[StdDev]]</f>
        <v>2083.919367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2"/>
        <v>7</v>
      </c>
      <c r="L74" t="s">
        <v>39</v>
      </c>
      <c r="M74" t="s">
        <v>40</v>
      </c>
      <c r="N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74">
        <f>VLOOKUP(TableMPI[[#This Row],[Label]],TableAvg[],2,FALSE)</f>
        <v>174.82682649999998</v>
      </c>
      <c r="P74">
        <f>VLOOKUP(TableMPI[[#This Row],[Label]],TableAvg[],3,FALSE)</f>
        <v>5.3027500048680586E-2</v>
      </c>
      <c r="Q74">
        <f>TableMPI[[#This Row],[Avg]]-$U$2*TableMPI[[#This Row],[StdDev]]</f>
        <v>174.72077149990261</v>
      </c>
      <c r="R74">
        <f>TableMPI[[#This Row],[Avg]]+$U$2*TableMPI[[#This Row],[StdDev]]</f>
        <v>174.93288150009735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2"/>
        <v>7</v>
      </c>
      <c r="L75" t="s">
        <v>39</v>
      </c>
      <c r="M75" t="s">
        <v>40</v>
      </c>
      <c r="N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75">
        <f>VLOOKUP(TableMPI[[#This Row],[Label]],TableAvg[],2,FALSE)</f>
        <v>190.876362</v>
      </c>
      <c r="P75">
        <f>VLOOKUP(TableMPI[[#This Row],[Label]],TableAvg[],3,FALSE)</f>
        <v>0.50633999999848645</v>
      </c>
      <c r="Q75">
        <f>TableMPI[[#This Row],[Avg]]-$U$2*TableMPI[[#This Row],[StdDev]]</f>
        <v>189.86368200000302</v>
      </c>
      <c r="R75">
        <f>TableMPI[[#This Row],[Avg]]+$U$2*TableMPI[[#This Row],[StdDev]]</f>
        <v>191.88904199999698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2"/>
        <v>7</v>
      </c>
      <c r="L76" t="s">
        <v>39</v>
      </c>
      <c r="M76" t="s">
        <v>40</v>
      </c>
      <c r="N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76">
        <f>VLOOKUP(TableMPI[[#This Row],[Label]],TableAvg[],2,FALSE)</f>
        <v>209.11237700000001</v>
      </c>
      <c r="P76">
        <f>VLOOKUP(TableMPI[[#This Row],[Label]],TableAvg[],3,FALSE)</f>
        <v>0.13501800000346789</v>
      </c>
      <c r="Q76">
        <f>TableMPI[[#This Row],[Avg]]-$U$2*TableMPI[[#This Row],[StdDev]]</f>
        <v>208.84234099999307</v>
      </c>
      <c r="R76">
        <f>TableMPI[[#This Row],[Avg]]+$U$2*TableMPI[[#This Row],[StdDev]]</f>
        <v>209.38241300000695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2"/>
        <v>7</v>
      </c>
      <c r="L77" t="s">
        <v>39</v>
      </c>
      <c r="M77" t="s">
        <v>40</v>
      </c>
      <c r="N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77">
        <f>VLOOKUP(TableMPI[[#This Row],[Label]],TableAvg[],2,FALSE)</f>
        <v>232.02580399999999</v>
      </c>
      <c r="P77">
        <f>VLOOKUP(TableMPI[[#This Row],[Label]],TableAvg[],3,FALSE)</f>
        <v>0</v>
      </c>
      <c r="Q77">
        <f>TableMPI[[#This Row],[Avg]]-$U$2*TableMPI[[#This Row],[StdDev]]</f>
        <v>232.02580399999999</v>
      </c>
      <c r="R77">
        <f>TableMPI[[#This Row],[Avg]]+$U$2*TableMPI[[#This Row],[StdDev]]</f>
        <v>232.02580399999999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2"/>
        <v>7</v>
      </c>
      <c r="L78" t="s">
        <v>39</v>
      </c>
      <c r="M78" t="s">
        <v>40</v>
      </c>
      <c r="N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78">
        <f>VLOOKUP(TableMPI[[#This Row],[Label]],TableAvg[],2,FALSE)</f>
        <v>260.09294599999998</v>
      </c>
      <c r="P78">
        <f>VLOOKUP(TableMPI[[#This Row],[Label]],TableAvg[],3,FALSE)</f>
        <v>0</v>
      </c>
      <c r="Q78">
        <f>TableMPI[[#This Row],[Avg]]-$U$2*TableMPI[[#This Row],[StdDev]]</f>
        <v>260.09294599999998</v>
      </c>
      <c r="R78">
        <f>TableMPI[[#This Row],[Avg]]+$U$2*TableMPI[[#This Row],[StdDev]]</f>
        <v>260.09294599999998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2"/>
        <v>7</v>
      </c>
      <c r="L79" t="s">
        <v>39</v>
      </c>
      <c r="M79" t="s">
        <v>40</v>
      </c>
      <c r="N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9">
        <f>VLOOKUP(TableMPI[[#This Row],[Label]],TableAvg[],2,FALSE)</f>
        <v>297.04386299999999</v>
      </c>
      <c r="P79">
        <f>VLOOKUP(TableMPI[[#This Row],[Label]],TableAvg[],3,FALSE)</f>
        <v>0</v>
      </c>
      <c r="Q79">
        <f>TableMPI[[#This Row],[Avg]]-$U$2*TableMPI[[#This Row],[StdDev]]</f>
        <v>297.04386299999999</v>
      </c>
      <c r="R79">
        <f>TableMPI[[#This Row],[Avg]]+$U$2*TableMPI[[#This Row],[StdDev]]</f>
        <v>297.04386299999999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2"/>
        <v>7</v>
      </c>
      <c r="L80" t="s">
        <v>39</v>
      </c>
      <c r="M80" t="s">
        <v>40</v>
      </c>
      <c r="N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0">
        <f>VLOOKUP(TableMPI[[#This Row],[Label]],TableAvg[],2,FALSE)</f>
        <v>346.274833</v>
      </c>
      <c r="P80">
        <f>VLOOKUP(TableMPI[[#This Row],[Label]],TableAvg[],3,FALSE)</f>
        <v>0</v>
      </c>
      <c r="Q80">
        <f>TableMPI[[#This Row],[Avg]]-$U$2*TableMPI[[#This Row],[StdDev]]</f>
        <v>346.274833</v>
      </c>
      <c r="R80">
        <f>TableMPI[[#This Row],[Avg]]+$U$2*TableMPI[[#This Row],[StdDev]]</f>
        <v>346.274833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2"/>
        <v>7</v>
      </c>
      <c r="L81" t="s">
        <v>39</v>
      </c>
      <c r="M81" t="s">
        <v>40</v>
      </c>
      <c r="N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81">
        <f>VLOOKUP(TableMPI[[#This Row],[Label]],TableAvg[],2,FALSE)</f>
        <v>414.10621800000001</v>
      </c>
      <c r="P81">
        <f>VLOOKUP(TableMPI[[#This Row],[Label]],TableAvg[],3,FALSE)</f>
        <v>0</v>
      </c>
      <c r="Q81">
        <f>TableMPI[[#This Row],[Avg]]-$U$2*TableMPI[[#This Row],[StdDev]]</f>
        <v>414.10621800000001</v>
      </c>
      <c r="R81">
        <f>TableMPI[[#This Row],[Avg]]+$U$2*TableMPI[[#This Row],[StdDev]]</f>
        <v>414.10621800000001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2"/>
        <v>7</v>
      </c>
      <c r="L82" t="s">
        <v>39</v>
      </c>
      <c r="M82" t="s">
        <v>40</v>
      </c>
      <c r="N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82">
        <f>VLOOKUP(TableMPI[[#This Row],[Label]],TableAvg[],2,FALSE)</f>
        <v>517.03048899999999</v>
      </c>
      <c r="P82">
        <f>VLOOKUP(TableMPI[[#This Row],[Label]],TableAvg[],3,FALSE)</f>
        <v>0</v>
      </c>
      <c r="Q82">
        <f>TableMPI[[#This Row],[Avg]]-$U$2*TableMPI[[#This Row],[StdDev]]</f>
        <v>517.03048899999999</v>
      </c>
      <c r="R82">
        <f>TableMPI[[#This Row],[Avg]]+$U$2*TableMPI[[#This Row],[StdDev]]</f>
        <v>517.03048899999999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2"/>
        <v>7</v>
      </c>
      <c r="L83" t="s">
        <v>39</v>
      </c>
      <c r="M83" t="s">
        <v>40</v>
      </c>
      <c r="N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83">
        <f>VLOOKUP(TableMPI[[#This Row],[Label]],TableAvg[],2,FALSE)</f>
        <v>689.58723399999997</v>
      </c>
      <c r="P83">
        <f>VLOOKUP(TableMPI[[#This Row],[Label]],TableAvg[],3,FALSE)</f>
        <v>0</v>
      </c>
      <c r="Q83">
        <f>TableMPI[[#This Row],[Avg]]-$U$2*TableMPI[[#This Row],[StdDev]]</f>
        <v>689.58723399999997</v>
      </c>
      <c r="R83">
        <f>TableMPI[[#This Row],[Avg]]+$U$2*TableMPI[[#This Row],[StdDev]]</f>
        <v>689.58723399999997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2"/>
        <v>7</v>
      </c>
      <c r="L84" t="s">
        <v>39</v>
      </c>
      <c r="M84" t="s">
        <v>40</v>
      </c>
      <c r="N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84">
        <f>VLOOKUP(TableMPI[[#This Row],[Label]],TableAvg[],2,FALSE)</f>
        <v>1033.768284</v>
      </c>
      <c r="P84">
        <f>VLOOKUP(TableMPI[[#This Row],[Label]],TableAvg[],3,FALSE)</f>
        <v>0</v>
      </c>
      <c r="Q84">
        <f>TableMPI[[#This Row],[Avg]]-$U$2*TableMPI[[#This Row],[StdDev]]</f>
        <v>1033.768284</v>
      </c>
      <c r="R84">
        <f>TableMPI[[#This Row],[Avg]]+$U$2*TableMPI[[#This Row],[StdDev]]</f>
        <v>1033.768284</v>
      </c>
      <c r="S84">
        <v>1</v>
      </c>
    </row>
    <row r="85" spans="1:19" x14ac:dyDescent="0.25">
      <c r="A85" t="s">
        <v>15</v>
      </c>
      <c r="B85">
        <v>30000</v>
      </c>
      <c r="C85">
        <v>100</v>
      </c>
      <c r="D85">
        <v>100000</v>
      </c>
      <c r="E85">
        <v>12</v>
      </c>
      <c r="F85">
        <v>1</v>
      </c>
      <c r="G85">
        <v>250.28523799999999</v>
      </c>
      <c r="H85">
        <v>2.3024140000000002</v>
      </c>
      <c r="I85">
        <v>13.497597000000001</v>
      </c>
      <c r="J85">
        <v>1.2270540000000001</v>
      </c>
      <c r="K85" t="str">
        <f>MID(M85,22,1)</f>
        <v>7</v>
      </c>
      <c r="L85" t="s">
        <v>41</v>
      </c>
      <c r="M85" t="s">
        <v>42</v>
      </c>
      <c r="N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12</v>
      </c>
      <c r="O85" t="e">
        <f>VLOOKUP(TableMPI[[#This Row],[Label]],TableAvg[],2,FALSE)</f>
        <v>#N/A</v>
      </c>
      <c r="P85" t="e">
        <f>VLOOKUP(TableMPI[[#This Row],[Label]],TableAvg[],3,FALSE)</f>
        <v>#N/A</v>
      </c>
      <c r="Q85" t="e">
        <f>TableMPI[[#This Row],[Avg]]-$U$2*TableMPI[[#This Row],[StdDev]]</f>
        <v>#N/A</v>
      </c>
      <c r="R85" t="e">
        <f>TableMPI[[#This Row],[Avg]]+$U$2*TableMPI[[#This Row],[StdDev]]</f>
        <v>#N/A</v>
      </c>
      <c r="S85" t="e">
        <f>IF(AND(TableMPI[[#This Row],[total_time]]&gt;=TableMPI[[#This Row],[Low]], TableMPI[[#This Row],[total_time]]&lt;=TableMPI[[#This Row],[High]]),1,0)</f>
        <v>#N/A</v>
      </c>
    </row>
    <row r="86" spans="1:19" x14ac:dyDescent="0.25">
      <c r="A86" t="s">
        <v>15</v>
      </c>
      <c r="B86">
        <v>30000</v>
      </c>
      <c r="C86">
        <v>100</v>
      </c>
      <c r="D86">
        <v>100000</v>
      </c>
      <c r="E86">
        <v>11</v>
      </c>
      <c r="F86">
        <v>1</v>
      </c>
      <c r="G86">
        <v>273.46989000000002</v>
      </c>
      <c r="H86">
        <v>2.2499720000000001</v>
      </c>
      <c r="I86">
        <v>11.792316</v>
      </c>
      <c r="J86">
        <v>1.1792320000000001</v>
      </c>
      <c r="K86" t="str">
        <f t="shared" ref="K86:K95" si="3">MID(M86,22,1)</f>
        <v>7</v>
      </c>
      <c r="L86" t="s">
        <v>41</v>
      </c>
      <c r="M86" t="s">
        <v>42</v>
      </c>
      <c r="N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11</v>
      </c>
      <c r="O86" t="e">
        <f>VLOOKUP(TableMPI[[#This Row],[Label]],TableAvg[],2,FALSE)</f>
        <v>#N/A</v>
      </c>
      <c r="P86" t="e">
        <f>VLOOKUP(TableMPI[[#This Row],[Label]],TableAvg[],3,FALSE)</f>
        <v>#N/A</v>
      </c>
      <c r="Q86" t="e">
        <f>TableMPI[[#This Row],[Avg]]-$U$2*TableMPI[[#This Row],[StdDev]]</f>
        <v>#N/A</v>
      </c>
      <c r="R86" t="e">
        <f>TableMPI[[#This Row],[Avg]]+$U$2*TableMPI[[#This Row],[StdDev]]</f>
        <v>#N/A</v>
      </c>
      <c r="S86" t="e">
        <f>IF(AND(TableMPI[[#This Row],[total_time]]&gt;=TableMPI[[#This Row],[Low]], TableMPI[[#This Row],[total_time]]&lt;=TableMPI[[#This Row],[High]]),1,0)</f>
        <v>#N/A</v>
      </c>
    </row>
    <row r="87" spans="1:19" x14ac:dyDescent="0.25">
      <c r="A87" t="s">
        <v>15</v>
      </c>
      <c r="B87">
        <v>30000</v>
      </c>
      <c r="C87">
        <v>100</v>
      </c>
      <c r="D87">
        <v>100000</v>
      </c>
      <c r="E87">
        <v>10</v>
      </c>
      <c r="F87">
        <v>1</v>
      </c>
      <c r="G87">
        <v>299.678247</v>
      </c>
      <c r="H87">
        <v>2.1271770000000001</v>
      </c>
      <c r="I87">
        <v>9.5283080000000009</v>
      </c>
      <c r="J87">
        <v>1.0587009999999999</v>
      </c>
      <c r="K87" t="str">
        <f t="shared" si="3"/>
        <v>7</v>
      </c>
      <c r="L87" t="s">
        <v>41</v>
      </c>
      <c r="M87" t="s">
        <v>42</v>
      </c>
      <c r="N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10</v>
      </c>
      <c r="O87" t="e">
        <f>VLOOKUP(TableMPI[[#This Row],[Label]],TableAvg[],2,FALSE)</f>
        <v>#N/A</v>
      </c>
      <c r="P87" t="e">
        <f>VLOOKUP(TableMPI[[#This Row],[Label]],TableAvg[],3,FALSE)</f>
        <v>#N/A</v>
      </c>
      <c r="Q87" t="e">
        <f>TableMPI[[#This Row],[Avg]]-$U$2*TableMPI[[#This Row],[StdDev]]</f>
        <v>#N/A</v>
      </c>
      <c r="R87" t="e">
        <f>TableMPI[[#This Row],[Avg]]+$U$2*TableMPI[[#This Row],[StdDev]]</f>
        <v>#N/A</v>
      </c>
      <c r="S87" t="e">
        <f>IF(AND(TableMPI[[#This Row],[total_time]]&gt;=TableMPI[[#This Row],[Low]], TableMPI[[#This Row],[total_time]]&lt;=TableMPI[[#This Row],[High]]),1,0)</f>
        <v>#N/A</v>
      </c>
    </row>
    <row r="88" spans="1:19" x14ac:dyDescent="0.25">
      <c r="A88" t="s">
        <v>15</v>
      </c>
      <c r="B88">
        <v>30000</v>
      </c>
      <c r="C88">
        <v>100</v>
      </c>
      <c r="D88">
        <v>100000</v>
      </c>
      <c r="E88">
        <v>9</v>
      </c>
      <c r="F88">
        <v>1</v>
      </c>
      <c r="G88">
        <v>333.39829800000001</v>
      </c>
      <c r="H88">
        <v>2.2549480000000002</v>
      </c>
      <c r="I88">
        <v>9.4542310000000001</v>
      </c>
      <c r="J88">
        <v>1.1817789999999999</v>
      </c>
      <c r="K88" t="str">
        <f t="shared" si="3"/>
        <v>7</v>
      </c>
      <c r="L88" t="s">
        <v>41</v>
      </c>
      <c r="M88" t="s">
        <v>42</v>
      </c>
      <c r="N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9</v>
      </c>
      <c r="O88" t="e">
        <f>VLOOKUP(TableMPI[[#This Row],[Label]],TableAvg[],2,FALSE)</f>
        <v>#N/A</v>
      </c>
      <c r="P88" t="e">
        <f>VLOOKUP(TableMPI[[#This Row],[Label]],TableAvg[],3,FALSE)</f>
        <v>#N/A</v>
      </c>
      <c r="Q88" t="e">
        <f>TableMPI[[#This Row],[Avg]]-$U$2*TableMPI[[#This Row],[StdDev]]</f>
        <v>#N/A</v>
      </c>
      <c r="R88" t="e">
        <f>TableMPI[[#This Row],[Avg]]+$U$2*TableMPI[[#This Row],[StdDev]]</f>
        <v>#N/A</v>
      </c>
      <c r="S88" t="e">
        <f>IF(AND(TableMPI[[#This Row],[total_time]]&gt;=TableMPI[[#This Row],[Low]], TableMPI[[#This Row],[total_time]]&lt;=TableMPI[[#This Row],[High]]),1,0)</f>
        <v>#N/A</v>
      </c>
    </row>
    <row r="89" spans="1:19" x14ac:dyDescent="0.25">
      <c r="A89" t="s">
        <v>15</v>
      </c>
      <c r="B89">
        <v>30000</v>
      </c>
      <c r="C89">
        <v>100</v>
      </c>
      <c r="D89">
        <v>100000</v>
      </c>
      <c r="E89">
        <v>8</v>
      </c>
      <c r="F89">
        <v>1</v>
      </c>
      <c r="G89">
        <v>374.34934800000002</v>
      </c>
      <c r="H89">
        <v>2.258756</v>
      </c>
      <c r="I89">
        <v>8.0942290000000003</v>
      </c>
      <c r="J89">
        <v>1.156318</v>
      </c>
      <c r="K89" t="str">
        <f t="shared" si="3"/>
        <v>7</v>
      </c>
      <c r="L89" t="s">
        <v>41</v>
      </c>
      <c r="M89" t="s">
        <v>42</v>
      </c>
      <c r="N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8</v>
      </c>
      <c r="O89" t="e">
        <f>VLOOKUP(TableMPI[[#This Row],[Label]],TableAvg[],2,FALSE)</f>
        <v>#N/A</v>
      </c>
      <c r="P89" t="e">
        <f>VLOOKUP(TableMPI[[#This Row],[Label]],TableAvg[],3,FALSE)</f>
        <v>#N/A</v>
      </c>
      <c r="Q89" t="e">
        <f>TableMPI[[#This Row],[Avg]]-$U$2*TableMPI[[#This Row],[StdDev]]</f>
        <v>#N/A</v>
      </c>
      <c r="R89" t="e">
        <f>TableMPI[[#This Row],[Avg]]+$U$2*TableMPI[[#This Row],[StdDev]]</f>
        <v>#N/A</v>
      </c>
      <c r="S89" t="e">
        <f>IF(AND(TableMPI[[#This Row],[total_time]]&gt;=TableMPI[[#This Row],[Low]], TableMPI[[#This Row],[total_time]]&lt;=TableMPI[[#This Row],[High]]),1,0)</f>
        <v>#N/A</v>
      </c>
    </row>
    <row r="90" spans="1:19" x14ac:dyDescent="0.25">
      <c r="A90" t="s">
        <v>15</v>
      </c>
      <c r="B90">
        <v>30000</v>
      </c>
      <c r="C90">
        <v>100</v>
      </c>
      <c r="D90">
        <v>100000</v>
      </c>
      <c r="E90">
        <v>7</v>
      </c>
      <c r="F90">
        <v>1</v>
      </c>
      <c r="G90">
        <v>426.45756299999999</v>
      </c>
      <c r="H90">
        <v>2.208971</v>
      </c>
      <c r="I90">
        <v>6.7417699999999998</v>
      </c>
      <c r="J90">
        <v>1.1236280000000001</v>
      </c>
      <c r="K90" t="str">
        <f t="shared" si="3"/>
        <v>7</v>
      </c>
      <c r="L90" t="s">
        <v>41</v>
      </c>
      <c r="M90" t="s">
        <v>42</v>
      </c>
      <c r="N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</v>
      </c>
      <c r="O90" t="e">
        <f>VLOOKUP(TableMPI[[#This Row],[Label]],TableAvg[],2,FALSE)</f>
        <v>#N/A</v>
      </c>
      <c r="P90" t="e">
        <f>VLOOKUP(TableMPI[[#This Row],[Label]],TableAvg[],3,FALSE)</f>
        <v>#N/A</v>
      </c>
      <c r="Q90" t="e">
        <f>TableMPI[[#This Row],[Avg]]-$U$2*TableMPI[[#This Row],[StdDev]]</f>
        <v>#N/A</v>
      </c>
      <c r="R90" t="e">
        <f>TableMPI[[#This Row],[Avg]]+$U$2*TableMPI[[#This Row],[StdDev]]</f>
        <v>#N/A</v>
      </c>
      <c r="S90" t="e">
        <f>IF(AND(TableMPI[[#This Row],[total_time]]&gt;=TableMPI[[#This Row],[Low]], TableMPI[[#This Row],[total_time]]&lt;=TableMPI[[#This Row],[High]]),1,0)</f>
        <v>#N/A</v>
      </c>
    </row>
    <row r="91" spans="1:19" x14ac:dyDescent="0.25">
      <c r="A91" t="s">
        <v>15</v>
      </c>
      <c r="B91">
        <v>30000</v>
      </c>
      <c r="C91">
        <v>100</v>
      </c>
      <c r="D91">
        <v>100000</v>
      </c>
      <c r="E91">
        <v>6</v>
      </c>
      <c r="F91">
        <v>1</v>
      </c>
      <c r="G91">
        <v>496.76903199999998</v>
      </c>
      <c r="H91">
        <v>2.2428629999999998</v>
      </c>
      <c r="I91">
        <v>5.8400499999999997</v>
      </c>
      <c r="J91">
        <v>1.16801</v>
      </c>
      <c r="K91" t="str">
        <f t="shared" si="3"/>
        <v>7</v>
      </c>
      <c r="L91" t="s">
        <v>41</v>
      </c>
      <c r="M91" t="s">
        <v>42</v>
      </c>
      <c r="N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</v>
      </c>
      <c r="O91" t="e">
        <f>VLOOKUP(TableMPI[[#This Row],[Label]],TableAvg[],2,FALSE)</f>
        <v>#N/A</v>
      </c>
      <c r="P91" t="e">
        <f>VLOOKUP(TableMPI[[#This Row],[Label]],TableAvg[],3,FALSE)</f>
        <v>#N/A</v>
      </c>
      <c r="Q91" t="e">
        <f>TableMPI[[#This Row],[Avg]]-$U$2*TableMPI[[#This Row],[StdDev]]</f>
        <v>#N/A</v>
      </c>
      <c r="R91" t="e">
        <f>TableMPI[[#This Row],[Avg]]+$U$2*TableMPI[[#This Row],[StdDev]]</f>
        <v>#N/A</v>
      </c>
      <c r="S91" t="e">
        <f>IF(AND(TableMPI[[#This Row],[total_time]]&gt;=TableMPI[[#This Row],[Low]], TableMPI[[#This Row],[total_time]]&lt;=TableMPI[[#This Row],[High]]),1,0)</f>
        <v>#N/A</v>
      </c>
    </row>
    <row r="92" spans="1:19" x14ac:dyDescent="0.25">
      <c r="A92" t="s">
        <v>15</v>
      </c>
      <c r="B92">
        <v>30000</v>
      </c>
      <c r="C92">
        <v>100</v>
      </c>
      <c r="D92">
        <v>100000</v>
      </c>
      <c r="E92">
        <v>5</v>
      </c>
      <c r="F92">
        <v>1</v>
      </c>
      <c r="G92">
        <v>596.09577300000001</v>
      </c>
      <c r="H92">
        <v>2.247916</v>
      </c>
      <c r="I92">
        <v>4.694566</v>
      </c>
      <c r="J92">
        <v>1.1736409999999999</v>
      </c>
      <c r="K92" t="str">
        <f t="shared" si="3"/>
        <v>7</v>
      </c>
      <c r="L92" t="s">
        <v>41</v>
      </c>
      <c r="M92" t="s">
        <v>42</v>
      </c>
      <c r="N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92" t="e">
        <f>VLOOKUP(TableMPI[[#This Row],[Label]],TableAvg[],2,FALSE)</f>
        <v>#N/A</v>
      </c>
      <c r="P92" t="e">
        <f>VLOOKUP(TableMPI[[#This Row],[Label]],TableAvg[],3,FALSE)</f>
        <v>#N/A</v>
      </c>
      <c r="Q92" t="e">
        <f>TableMPI[[#This Row],[Avg]]-$U$2*TableMPI[[#This Row],[StdDev]]</f>
        <v>#N/A</v>
      </c>
      <c r="R92" t="e">
        <f>TableMPI[[#This Row],[Avg]]+$U$2*TableMPI[[#This Row],[StdDev]]</f>
        <v>#N/A</v>
      </c>
      <c r="S92" t="e">
        <f>IF(AND(TableMPI[[#This Row],[total_time]]&gt;=TableMPI[[#This Row],[Low]], TableMPI[[#This Row],[total_time]]&lt;=TableMPI[[#This Row],[High]]),1,0)</f>
        <v>#N/A</v>
      </c>
    </row>
    <row r="93" spans="1:19" x14ac:dyDescent="0.25">
      <c r="A93" t="s">
        <v>15</v>
      </c>
      <c r="B93">
        <v>30000</v>
      </c>
      <c r="C93">
        <v>100</v>
      </c>
      <c r="D93">
        <v>100000</v>
      </c>
      <c r="E93">
        <v>4</v>
      </c>
      <c r="F93">
        <v>1</v>
      </c>
      <c r="G93">
        <v>745.03925100000004</v>
      </c>
      <c r="H93">
        <v>2.5099640000000001</v>
      </c>
      <c r="I93">
        <v>4.3108000000000004</v>
      </c>
      <c r="J93">
        <v>1.436933</v>
      </c>
      <c r="K93" t="str">
        <f t="shared" si="3"/>
        <v>7</v>
      </c>
      <c r="L93" t="s">
        <v>41</v>
      </c>
      <c r="M93" t="s">
        <v>42</v>
      </c>
      <c r="N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93" t="e">
        <f>VLOOKUP(TableMPI[[#This Row],[Label]],TableAvg[],2,FALSE)</f>
        <v>#N/A</v>
      </c>
      <c r="P93" t="e">
        <f>VLOOKUP(TableMPI[[#This Row],[Label]],TableAvg[],3,FALSE)</f>
        <v>#N/A</v>
      </c>
      <c r="Q93" t="e">
        <f>TableMPI[[#This Row],[Avg]]-$U$2*TableMPI[[#This Row],[StdDev]]</f>
        <v>#N/A</v>
      </c>
      <c r="R93" t="e">
        <f>TableMPI[[#This Row],[Avg]]+$U$2*TableMPI[[#This Row],[StdDev]]</f>
        <v>#N/A</v>
      </c>
      <c r="S93" t="e">
        <f>IF(AND(TableMPI[[#This Row],[total_time]]&gt;=TableMPI[[#This Row],[Low]], TableMPI[[#This Row],[total_time]]&lt;=TableMPI[[#This Row],[High]]),1,0)</f>
        <v>#N/A</v>
      </c>
    </row>
    <row r="94" spans="1:19" x14ac:dyDescent="0.25">
      <c r="A94" t="s">
        <v>15</v>
      </c>
      <c r="B94">
        <v>30000</v>
      </c>
      <c r="C94">
        <v>100</v>
      </c>
      <c r="D94">
        <v>100000</v>
      </c>
      <c r="E94">
        <v>3</v>
      </c>
      <c r="F94">
        <v>1</v>
      </c>
      <c r="G94">
        <v>991.57324200000005</v>
      </c>
      <c r="H94">
        <v>2.481198</v>
      </c>
      <c r="I94">
        <v>2.8443399999999999</v>
      </c>
      <c r="J94">
        <v>1.4221699999999999</v>
      </c>
      <c r="K94" t="str">
        <f t="shared" si="3"/>
        <v>7</v>
      </c>
      <c r="L94" t="s">
        <v>41</v>
      </c>
      <c r="M94" t="s">
        <v>42</v>
      </c>
      <c r="N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94" t="e">
        <f>VLOOKUP(TableMPI[[#This Row],[Label]],TableAvg[],2,FALSE)</f>
        <v>#N/A</v>
      </c>
      <c r="P94" t="e">
        <f>VLOOKUP(TableMPI[[#This Row],[Label]],TableAvg[],3,FALSE)</f>
        <v>#N/A</v>
      </c>
      <c r="Q94" t="e">
        <f>TableMPI[[#This Row],[Avg]]-$U$2*TableMPI[[#This Row],[StdDev]]</f>
        <v>#N/A</v>
      </c>
      <c r="R94" t="e">
        <f>TableMPI[[#This Row],[Avg]]+$U$2*TableMPI[[#This Row],[StdDev]]</f>
        <v>#N/A</v>
      </c>
      <c r="S94" t="e">
        <f>IF(AND(TableMPI[[#This Row],[total_time]]&gt;=TableMPI[[#This Row],[Low]], TableMPI[[#This Row],[total_time]]&lt;=TableMPI[[#This Row],[High]]),1,0)</f>
        <v>#N/A</v>
      </c>
    </row>
    <row r="95" spans="1:19" x14ac:dyDescent="0.25">
      <c r="A95" t="s">
        <v>15</v>
      </c>
      <c r="B95">
        <v>30000</v>
      </c>
      <c r="C95">
        <v>100</v>
      </c>
      <c r="D95">
        <v>100000</v>
      </c>
      <c r="E95">
        <v>2</v>
      </c>
      <c r="F95">
        <v>1</v>
      </c>
      <c r="G95">
        <v>1489.396203</v>
      </c>
      <c r="H95">
        <v>2.6447189999999998</v>
      </c>
      <c r="I95">
        <v>1.566125</v>
      </c>
      <c r="J95">
        <v>1.566125</v>
      </c>
      <c r="K95" t="str">
        <f t="shared" si="3"/>
        <v>7</v>
      </c>
      <c r="L95" t="s">
        <v>41</v>
      </c>
      <c r="M95" t="s">
        <v>42</v>
      </c>
      <c r="N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95" t="e">
        <f>VLOOKUP(TableMPI[[#This Row],[Label]],TableAvg[],2,FALSE)</f>
        <v>#N/A</v>
      </c>
      <c r="P95" t="e">
        <f>VLOOKUP(TableMPI[[#This Row],[Label]],TableAvg[],3,FALSE)</f>
        <v>#N/A</v>
      </c>
      <c r="Q95" t="e">
        <f>TableMPI[[#This Row],[Avg]]-$U$2*TableMPI[[#This Row],[StdDev]]</f>
        <v>#N/A</v>
      </c>
      <c r="R95" t="e">
        <f>TableMPI[[#This Row],[Avg]]+$U$2*TableMPI[[#This Row],[StdDev]]</f>
        <v>#N/A</v>
      </c>
      <c r="S95" t="e">
        <f>IF(AND(TableMPI[[#This Row],[total_time]]&gt;=TableMPI[[#This Row],[Low]], TableMPI[[#This Row],[total_time]]&lt;=TableMPI[[#This Row],[High]]),1,0)</f>
        <v>#N/A</v>
      </c>
    </row>
    <row r="96" spans="1:19" x14ac:dyDescent="0.25">
      <c r="A96" t="s">
        <v>15</v>
      </c>
      <c r="B96">
        <v>25000</v>
      </c>
      <c r="C96">
        <v>100</v>
      </c>
      <c r="D96">
        <v>100000</v>
      </c>
      <c r="E96">
        <v>12</v>
      </c>
      <c r="F96">
        <v>1</v>
      </c>
      <c r="G96">
        <v>174.87985399999999</v>
      </c>
      <c r="H96">
        <v>1.959738</v>
      </c>
      <c r="I96">
        <v>12.453495</v>
      </c>
      <c r="J96">
        <v>1.132136</v>
      </c>
      <c r="K96" t="str">
        <f>MID(M96,22,1)</f>
        <v>0</v>
      </c>
      <c r="L96" t="s">
        <v>43</v>
      </c>
      <c r="M96" t="s">
        <v>44</v>
      </c>
      <c r="N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96" t="e">
        <f>VLOOKUP(TableMPI[[#This Row],[Label]],TableAvg[],2,FALSE)</f>
        <v>#N/A</v>
      </c>
      <c r="P96" t="e">
        <f>VLOOKUP(TableMPI[[#This Row],[Label]],TableAvg[],3,FALSE)</f>
        <v>#N/A</v>
      </c>
      <c r="Q96" t="e">
        <f>TableMPI[[#This Row],[Avg]]-$U$2*TableMPI[[#This Row],[StdDev]]</f>
        <v>#N/A</v>
      </c>
      <c r="R96" t="e">
        <f>TableMPI[[#This Row],[Avg]]+$U$2*TableMPI[[#This Row],[StdDev]]</f>
        <v>#N/A</v>
      </c>
      <c r="S96" t="e">
        <f>IF(AND(TableMPI[[#This Row],[total_time]]&gt;=TableMPI[[#This Row],[Low]], TableMPI[[#This Row],[total_time]]&lt;=TableMPI[[#This Row],[High]]),1,0)</f>
        <v>#N/A</v>
      </c>
    </row>
    <row r="97" spans="1:19" x14ac:dyDescent="0.25">
      <c r="A97" t="s">
        <v>15</v>
      </c>
      <c r="B97">
        <v>25000</v>
      </c>
      <c r="C97">
        <v>100</v>
      </c>
      <c r="D97">
        <v>100000</v>
      </c>
      <c r="E97">
        <v>11</v>
      </c>
      <c r="F97">
        <v>1</v>
      </c>
      <c r="G97">
        <v>190.37002200000001</v>
      </c>
      <c r="H97">
        <v>1.6206320000000001</v>
      </c>
      <c r="I97">
        <v>8.2537330000000004</v>
      </c>
      <c r="J97">
        <v>0.82537300000000002</v>
      </c>
      <c r="K97" t="str">
        <f t="shared" ref="K97:K110" si="4">MID(M97,22,1)</f>
        <v>0</v>
      </c>
      <c r="L97" t="s">
        <v>43</v>
      </c>
      <c r="M97" t="s">
        <v>44</v>
      </c>
      <c r="N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97" t="e">
        <f>VLOOKUP(TableMPI[[#This Row],[Label]],TableAvg[],2,FALSE)</f>
        <v>#N/A</v>
      </c>
      <c r="P97" t="e">
        <f>VLOOKUP(TableMPI[[#This Row],[Label]],TableAvg[],3,FALSE)</f>
        <v>#N/A</v>
      </c>
      <c r="Q97" t="e">
        <f>TableMPI[[#This Row],[Avg]]-$U$2*TableMPI[[#This Row],[StdDev]]</f>
        <v>#N/A</v>
      </c>
      <c r="R97" t="e">
        <f>TableMPI[[#This Row],[Avg]]+$U$2*TableMPI[[#This Row],[StdDev]]</f>
        <v>#N/A</v>
      </c>
      <c r="S97" t="e">
        <f>IF(AND(TableMPI[[#This Row],[total_time]]&gt;=TableMPI[[#This Row],[Low]], TableMPI[[#This Row],[total_time]]&lt;=TableMPI[[#This Row],[High]]),1,0)</f>
        <v>#N/A</v>
      </c>
    </row>
    <row r="98" spans="1:19" x14ac:dyDescent="0.25">
      <c r="A98" t="s">
        <v>15</v>
      </c>
      <c r="B98">
        <v>25000</v>
      </c>
      <c r="C98">
        <v>100</v>
      </c>
      <c r="D98">
        <v>100000</v>
      </c>
      <c r="E98">
        <v>10</v>
      </c>
      <c r="F98">
        <v>1</v>
      </c>
      <c r="G98">
        <v>208.97735900000001</v>
      </c>
      <c r="H98">
        <v>1.6165799999999999</v>
      </c>
      <c r="I98">
        <v>7.3996050000000002</v>
      </c>
      <c r="J98">
        <v>0.82217799999999996</v>
      </c>
      <c r="K98" t="str">
        <f t="shared" si="4"/>
        <v>0</v>
      </c>
      <c r="L98" t="s">
        <v>43</v>
      </c>
      <c r="M98" t="s">
        <v>44</v>
      </c>
      <c r="N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98" t="e">
        <f>VLOOKUP(TableMPI[[#This Row],[Label]],TableAvg[],2,FALSE)</f>
        <v>#N/A</v>
      </c>
      <c r="P98" t="e">
        <f>VLOOKUP(TableMPI[[#This Row],[Label]],TableAvg[],3,FALSE)</f>
        <v>#N/A</v>
      </c>
      <c r="Q98" t="e">
        <f>TableMPI[[#This Row],[Avg]]-$U$2*TableMPI[[#This Row],[StdDev]]</f>
        <v>#N/A</v>
      </c>
      <c r="R98" t="e">
        <f>TableMPI[[#This Row],[Avg]]+$U$2*TableMPI[[#This Row],[StdDev]]</f>
        <v>#N/A</v>
      </c>
      <c r="S98" t="e">
        <f>IF(AND(TableMPI[[#This Row],[total_time]]&gt;=TableMPI[[#This Row],[Low]], TableMPI[[#This Row],[total_time]]&lt;=TableMPI[[#This Row],[High]]),1,0)</f>
        <v>#N/A</v>
      </c>
    </row>
    <row r="99" spans="1:19" x14ac:dyDescent="0.25">
      <c r="A99" t="s">
        <v>15</v>
      </c>
      <c r="B99">
        <v>25000</v>
      </c>
      <c r="C99">
        <v>100</v>
      </c>
      <c r="D99">
        <v>100000</v>
      </c>
      <c r="E99">
        <v>9</v>
      </c>
      <c r="F99">
        <v>1</v>
      </c>
      <c r="G99">
        <v>232.02580399999999</v>
      </c>
      <c r="H99">
        <v>1.71018</v>
      </c>
      <c r="I99">
        <v>7.3676519999999996</v>
      </c>
      <c r="J99">
        <v>0.920956</v>
      </c>
      <c r="K99" t="str">
        <f t="shared" si="4"/>
        <v>0</v>
      </c>
      <c r="L99" t="s">
        <v>43</v>
      </c>
      <c r="M99" t="s">
        <v>44</v>
      </c>
      <c r="N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9</v>
      </c>
      <c r="O99" t="e">
        <f>VLOOKUP(TableMPI[[#This Row],[Label]],TableAvg[],2,FALSE)</f>
        <v>#N/A</v>
      </c>
      <c r="P99" t="e">
        <f>VLOOKUP(TableMPI[[#This Row],[Label]],TableAvg[],3,FALSE)</f>
        <v>#N/A</v>
      </c>
      <c r="Q99" t="e">
        <f>TableMPI[[#This Row],[Avg]]-$U$2*TableMPI[[#This Row],[StdDev]]</f>
        <v>#N/A</v>
      </c>
      <c r="R99" t="e">
        <f>TableMPI[[#This Row],[Avg]]+$U$2*TableMPI[[#This Row],[StdDev]]</f>
        <v>#N/A</v>
      </c>
      <c r="S99" t="e">
        <f>IF(AND(TableMPI[[#This Row],[total_time]]&gt;=TableMPI[[#This Row],[Low]], TableMPI[[#This Row],[total_time]]&lt;=TableMPI[[#This Row],[High]]),1,0)</f>
        <v>#N/A</v>
      </c>
    </row>
    <row r="100" spans="1:19" x14ac:dyDescent="0.25">
      <c r="A100" t="s">
        <v>15</v>
      </c>
      <c r="B100">
        <v>25000</v>
      </c>
      <c r="C100">
        <v>100</v>
      </c>
      <c r="D100">
        <v>100000</v>
      </c>
      <c r="E100">
        <v>8</v>
      </c>
      <c r="F100">
        <v>1</v>
      </c>
      <c r="G100">
        <v>260.09294599999998</v>
      </c>
      <c r="H100">
        <v>1.630018</v>
      </c>
      <c r="I100">
        <v>5.7924239999999996</v>
      </c>
      <c r="J100">
        <v>0.82748900000000003</v>
      </c>
      <c r="K100" t="str">
        <f t="shared" si="4"/>
        <v>0</v>
      </c>
      <c r="L100" t="s">
        <v>43</v>
      </c>
      <c r="M100" t="s">
        <v>44</v>
      </c>
      <c r="N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8</v>
      </c>
      <c r="O100" t="e">
        <f>VLOOKUP(TableMPI[[#This Row],[Label]],TableAvg[],2,FALSE)</f>
        <v>#N/A</v>
      </c>
      <c r="P100" t="e">
        <f>VLOOKUP(TableMPI[[#This Row],[Label]],TableAvg[],3,FALSE)</f>
        <v>#N/A</v>
      </c>
      <c r="Q100" t="e">
        <f>TableMPI[[#This Row],[Avg]]-$U$2*TableMPI[[#This Row],[StdDev]]</f>
        <v>#N/A</v>
      </c>
      <c r="R100" t="e">
        <f>TableMPI[[#This Row],[Avg]]+$U$2*TableMPI[[#This Row],[StdDev]]</f>
        <v>#N/A</v>
      </c>
      <c r="S100" t="e">
        <f>IF(AND(TableMPI[[#This Row],[total_time]]&gt;=TableMPI[[#This Row],[Low]], TableMPI[[#This Row],[total_time]]&lt;=TableMPI[[#This Row],[High]]),1,0)</f>
        <v>#N/A</v>
      </c>
    </row>
    <row r="101" spans="1:19" x14ac:dyDescent="0.25">
      <c r="A101" t="s">
        <v>15</v>
      </c>
      <c r="B101">
        <v>25000</v>
      </c>
      <c r="C101">
        <v>100</v>
      </c>
      <c r="D101">
        <v>100000</v>
      </c>
      <c r="E101">
        <v>7</v>
      </c>
      <c r="F101">
        <v>1</v>
      </c>
      <c r="G101">
        <v>297.04386299999999</v>
      </c>
      <c r="H101">
        <v>1.7436739999999999</v>
      </c>
      <c r="I101">
        <v>5.769787</v>
      </c>
      <c r="J101">
        <v>0.96163100000000001</v>
      </c>
      <c r="K101" t="str">
        <f t="shared" si="4"/>
        <v>0</v>
      </c>
      <c r="L101" t="s">
        <v>43</v>
      </c>
      <c r="M101" t="s">
        <v>44</v>
      </c>
      <c r="N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</v>
      </c>
      <c r="O101" t="e">
        <f>VLOOKUP(TableMPI[[#This Row],[Label]],TableAvg[],2,FALSE)</f>
        <v>#N/A</v>
      </c>
      <c r="P101" t="e">
        <f>VLOOKUP(TableMPI[[#This Row],[Label]],TableAvg[],3,FALSE)</f>
        <v>#N/A</v>
      </c>
      <c r="Q101" t="e">
        <f>TableMPI[[#This Row],[Avg]]-$U$2*TableMPI[[#This Row],[StdDev]]</f>
        <v>#N/A</v>
      </c>
      <c r="R101" t="e">
        <f>TableMPI[[#This Row],[Avg]]+$U$2*TableMPI[[#This Row],[StdDev]]</f>
        <v>#N/A</v>
      </c>
      <c r="S101" t="e">
        <f>IF(AND(TableMPI[[#This Row],[total_time]]&gt;=TableMPI[[#This Row],[Low]], TableMPI[[#This Row],[total_time]]&lt;=TableMPI[[#This Row],[High]]),1,0)</f>
        <v>#N/A</v>
      </c>
    </row>
    <row r="102" spans="1:19" x14ac:dyDescent="0.25">
      <c r="A102" t="s">
        <v>15</v>
      </c>
      <c r="B102">
        <v>25000</v>
      </c>
      <c r="C102">
        <v>100</v>
      </c>
      <c r="D102">
        <v>100000</v>
      </c>
      <c r="E102">
        <v>6</v>
      </c>
      <c r="F102">
        <v>1</v>
      </c>
      <c r="G102">
        <v>346.274833</v>
      </c>
      <c r="H102">
        <v>1.688963</v>
      </c>
      <c r="I102">
        <v>4.4350560000000003</v>
      </c>
      <c r="J102">
        <v>0.88701099999999999</v>
      </c>
      <c r="K102" t="str">
        <f t="shared" si="4"/>
        <v>0</v>
      </c>
      <c r="L102" t="s">
        <v>43</v>
      </c>
      <c r="M102" t="s">
        <v>44</v>
      </c>
      <c r="N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</v>
      </c>
      <c r="O102" t="e">
        <f>VLOOKUP(TableMPI[[#This Row],[Label]],TableAvg[],2,FALSE)</f>
        <v>#N/A</v>
      </c>
      <c r="P102" t="e">
        <f>VLOOKUP(TableMPI[[#This Row],[Label]],TableAvg[],3,FALSE)</f>
        <v>#N/A</v>
      </c>
      <c r="Q102" t="e">
        <f>TableMPI[[#This Row],[Avg]]-$U$2*TableMPI[[#This Row],[StdDev]]</f>
        <v>#N/A</v>
      </c>
      <c r="R102" t="e">
        <f>TableMPI[[#This Row],[Avg]]+$U$2*TableMPI[[#This Row],[StdDev]]</f>
        <v>#N/A</v>
      </c>
      <c r="S102" t="e">
        <f>IF(AND(TableMPI[[#This Row],[total_time]]&gt;=TableMPI[[#This Row],[Low]], TableMPI[[#This Row],[total_time]]&lt;=TableMPI[[#This Row],[High]]),1,0)</f>
        <v>#N/A</v>
      </c>
    </row>
    <row r="103" spans="1:19" x14ac:dyDescent="0.25">
      <c r="A103" t="s">
        <v>15</v>
      </c>
      <c r="B103">
        <v>25000</v>
      </c>
      <c r="C103">
        <v>100</v>
      </c>
      <c r="D103">
        <v>100000</v>
      </c>
      <c r="E103">
        <v>5</v>
      </c>
      <c r="F103">
        <v>1</v>
      </c>
      <c r="G103">
        <v>414.10621800000001</v>
      </c>
      <c r="H103">
        <v>1.6587400000000001</v>
      </c>
      <c r="I103">
        <v>3.477833</v>
      </c>
      <c r="J103">
        <v>0.86945799999999995</v>
      </c>
      <c r="K103" t="str">
        <f t="shared" si="4"/>
        <v>0</v>
      </c>
      <c r="L103" t="s">
        <v>43</v>
      </c>
      <c r="M103" t="s">
        <v>44</v>
      </c>
      <c r="N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</v>
      </c>
      <c r="O103" t="e">
        <f>VLOOKUP(TableMPI[[#This Row],[Label]],TableAvg[],2,FALSE)</f>
        <v>#N/A</v>
      </c>
      <c r="P103" t="e">
        <f>VLOOKUP(TableMPI[[#This Row],[Label]],TableAvg[],3,FALSE)</f>
        <v>#N/A</v>
      </c>
      <c r="Q103" t="e">
        <f>TableMPI[[#This Row],[Avg]]-$U$2*TableMPI[[#This Row],[StdDev]]</f>
        <v>#N/A</v>
      </c>
      <c r="R103" t="e">
        <f>TableMPI[[#This Row],[Avg]]+$U$2*TableMPI[[#This Row],[StdDev]]</f>
        <v>#N/A</v>
      </c>
      <c r="S103" t="e">
        <f>IF(AND(TableMPI[[#This Row],[total_time]]&gt;=TableMPI[[#This Row],[Low]], TableMPI[[#This Row],[total_time]]&lt;=TableMPI[[#This Row],[High]]),1,0)</f>
        <v>#N/A</v>
      </c>
    </row>
    <row r="104" spans="1:19" x14ac:dyDescent="0.25">
      <c r="A104" t="s">
        <v>15</v>
      </c>
      <c r="B104">
        <v>25000</v>
      </c>
      <c r="C104">
        <v>100</v>
      </c>
      <c r="D104">
        <v>100000</v>
      </c>
      <c r="E104">
        <v>4</v>
      </c>
      <c r="F104">
        <v>1</v>
      </c>
      <c r="G104">
        <v>517.03048899999999</v>
      </c>
      <c r="H104">
        <v>1.673916</v>
      </c>
      <c r="I104">
        <v>2.6705549999999998</v>
      </c>
      <c r="J104">
        <v>0.890185</v>
      </c>
      <c r="K104" t="str">
        <f t="shared" si="4"/>
        <v>0</v>
      </c>
      <c r="L104" t="s">
        <v>43</v>
      </c>
      <c r="M104" t="s">
        <v>44</v>
      </c>
      <c r="N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</v>
      </c>
      <c r="O104" t="e">
        <f>VLOOKUP(TableMPI[[#This Row],[Label]],TableAvg[],2,FALSE)</f>
        <v>#N/A</v>
      </c>
      <c r="P104" t="e">
        <f>VLOOKUP(TableMPI[[#This Row],[Label]],TableAvg[],3,FALSE)</f>
        <v>#N/A</v>
      </c>
      <c r="Q104" t="e">
        <f>TableMPI[[#This Row],[Avg]]-$U$2*TableMPI[[#This Row],[StdDev]]</f>
        <v>#N/A</v>
      </c>
      <c r="R104" t="e">
        <f>TableMPI[[#This Row],[Avg]]+$U$2*TableMPI[[#This Row],[StdDev]]</f>
        <v>#N/A</v>
      </c>
      <c r="S104" t="e">
        <f>IF(AND(TableMPI[[#This Row],[total_time]]&gt;=TableMPI[[#This Row],[Low]], TableMPI[[#This Row],[total_time]]&lt;=TableMPI[[#This Row],[High]]),1,0)</f>
        <v>#N/A</v>
      </c>
    </row>
    <row r="105" spans="1:19" x14ac:dyDescent="0.25">
      <c r="A105" t="s">
        <v>15</v>
      </c>
      <c r="B105">
        <v>25000</v>
      </c>
      <c r="C105">
        <v>100</v>
      </c>
      <c r="D105">
        <v>100000</v>
      </c>
      <c r="E105">
        <v>3</v>
      </c>
      <c r="F105">
        <v>1</v>
      </c>
      <c r="G105">
        <v>689.58723399999997</v>
      </c>
      <c r="H105">
        <v>1.8491949999999999</v>
      </c>
      <c r="I105">
        <v>2.1084179999999999</v>
      </c>
      <c r="J105">
        <v>1.054209</v>
      </c>
      <c r="K105" t="str">
        <f t="shared" si="4"/>
        <v>0</v>
      </c>
      <c r="L105" t="s">
        <v>43</v>
      </c>
      <c r="M105" t="s">
        <v>44</v>
      </c>
      <c r="N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</v>
      </c>
      <c r="O105" t="e">
        <f>VLOOKUP(TableMPI[[#This Row],[Label]],TableAvg[],2,FALSE)</f>
        <v>#N/A</v>
      </c>
      <c r="P105" t="e">
        <f>VLOOKUP(TableMPI[[#This Row],[Label]],TableAvg[],3,FALSE)</f>
        <v>#N/A</v>
      </c>
      <c r="Q105" t="e">
        <f>TableMPI[[#This Row],[Avg]]-$U$2*TableMPI[[#This Row],[StdDev]]</f>
        <v>#N/A</v>
      </c>
      <c r="R105" t="e">
        <f>TableMPI[[#This Row],[Avg]]+$U$2*TableMPI[[#This Row],[StdDev]]</f>
        <v>#N/A</v>
      </c>
      <c r="S105" t="e">
        <f>IF(AND(TableMPI[[#This Row],[total_time]]&gt;=TableMPI[[#This Row],[Low]], TableMPI[[#This Row],[total_time]]&lt;=TableMPI[[#This Row],[High]]),1,0)</f>
        <v>#N/A</v>
      </c>
    </row>
    <row r="106" spans="1:19" x14ac:dyDescent="0.25">
      <c r="A106" t="s">
        <v>15</v>
      </c>
      <c r="B106">
        <v>25000</v>
      </c>
      <c r="C106">
        <v>100</v>
      </c>
      <c r="D106">
        <v>100000</v>
      </c>
      <c r="E106">
        <v>2</v>
      </c>
      <c r="F106">
        <v>1</v>
      </c>
      <c r="G106">
        <v>1033.768284</v>
      </c>
      <c r="H106">
        <v>1.9633769999999999</v>
      </c>
      <c r="I106">
        <v>1.197254</v>
      </c>
      <c r="J106">
        <v>1.197254</v>
      </c>
      <c r="K106" t="str">
        <f t="shared" si="4"/>
        <v>0</v>
      </c>
      <c r="L106" t="s">
        <v>43</v>
      </c>
      <c r="M106" t="s">
        <v>44</v>
      </c>
      <c r="N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</v>
      </c>
      <c r="O106" t="e">
        <f>VLOOKUP(TableMPI[[#This Row],[Label]],TableAvg[],2,FALSE)</f>
        <v>#N/A</v>
      </c>
      <c r="P106" t="e">
        <f>VLOOKUP(TableMPI[[#This Row],[Label]],TableAvg[],3,FALSE)</f>
        <v>#N/A</v>
      </c>
      <c r="Q106" t="e">
        <f>TableMPI[[#This Row],[Avg]]-$U$2*TableMPI[[#This Row],[StdDev]]</f>
        <v>#N/A</v>
      </c>
      <c r="R106" t="e">
        <f>TableMPI[[#This Row],[Avg]]+$U$2*TableMPI[[#This Row],[StdDev]]</f>
        <v>#N/A</v>
      </c>
      <c r="S106" t="e">
        <f>IF(AND(TableMPI[[#This Row],[total_time]]&gt;=TableMPI[[#This Row],[Low]], TableMPI[[#This Row],[total_time]]&lt;=TableMPI[[#This Row],[High]]),1,0)</f>
        <v>#N/A</v>
      </c>
    </row>
    <row r="107" spans="1:19" x14ac:dyDescent="0.25">
      <c r="A107" t="s">
        <v>15</v>
      </c>
      <c r="B107">
        <v>25000</v>
      </c>
      <c r="C107">
        <v>100</v>
      </c>
      <c r="D107">
        <v>100000</v>
      </c>
      <c r="E107">
        <v>1</v>
      </c>
      <c r="F107">
        <v>1</v>
      </c>
      <c r="G107">
        <v>2083.919367</v>
      </c>
      <c r="H107">
        <v>1.7890459999999999</v>
      </c>
      <c r="I107">
        <v>0</v>
      </c>
      <c r="J107">
        <v>0</v>
      </c>
      <c r="K107" t="str">
        <f t="shared" si="4"/>
        <v>0</v>
      </c>
      <c r="L107" t="s">
        <v>43</v>
      </c>
      <c r="M107" t="s">
        <v>44</v>
      </c>
      <c r="N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</v>
      </c>
      <c r="O107" t="e">
        <f>VLOOKUP(TableMPI[[#This Row],[Label]],TableAvg[],2,FALSE)</f>
        <v>#N/A</v>
      </c>
      <c r="P107" t="e">
        <f>VLOOKUP(TableMPI[[#This Row],[Label]],TableAvg[],3,FALSE)</f>
        <v>#N/A</v>
      </c>
      <c r="Q107" t="e">
        <f>TableMPI[[#This Row],[Avg]]-$U$2*TableMPI[[#This Row],[StdDev]]</f>
        <v>#N/A</v>
      </c>
      <c r="R107" t="e">
        <f>TableMPI[[#This Row],[Avg]]+$U$2*TableMPI[[#This Row],[StdDev]]</f>
        <v>#N/A</v>
      </c>
      <c r="S107" t="e">
        <f>IF(AND(TableMPI[[#This Row],[total_time]]&gt;=TableMPI[[#This Row],[Low]], TableMPI[[#This Row],[total_time]]&lt;=TableMPI[[#This Row],[High]]),1,0)</f>
        <v>#N/A</v>
      </c>
    </row>
    <row r="108" spans="1:19" x14ac:dyDescent="0.25">
      <c r="A108" t="s">
        <v>15</v>
      </c>
      <c r="B108">
        <v>25000</v>
      </c>
      <c r="C108">
        <v>100</v>
      </c>
      <c r="D108">
        <v>100000</v>
      </c>
      <c r="E108">
        <v>12</v>
      </c>
      <c r="F108">
        <v>1</v>
      </c>
      <c r="G108">
        <v>174.773799</v>
      </c>
      <c r="H108">
        <v>1.6614420000000001</v>
      </c>
      <c r="I108">
        <v>9.8379689999999993</v>
      </c>
      <c r="J108">
        <v>0.89436099999999996</v>
      </c>
      <c r="K108" t="str">
        <f t="shared" si="4"/>
        <v>0</v>
      </c>
      <c r="L108" t="s">
        <v>43</v>
      </c>
      <c r="M108" t="s">
        <v>44</v>
      </c>
      <c r="N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108" t="e">
        <f>VLOOKUP(TableMPI[[#This Row],[Label]],TableAvg[],2,FALSE)</f>
        <v>#N/A</v>
      </c>
      <c r="P108" t="e">
        <f>VLOOKUP(TableMPI[[#This Row],[Label]],TableAvg[],3,FALSE)</f>
        <v>#N/A</v>
      </c>
      <c r="Q108" t="e">
        <f>TableMPI[[#This Row],[Avg]]-$U$2*TableMPI[[#This Row],[StdDev]]</f>
        <v>#N/A</v>
      </c>
      <c r="R108" t="e">
        <f>TableMPI[[#This Row],[Avg]]+$U$2*TableMPI[[#This Row],[StdDev]]</f>
        <v>#N/A</v>
      </c>
      <c r="S108" t="e">
        <f>IF(AND(TableMPI[[#This Row],[total_time]]&gt;=TableMPI[[#This Row],[Low]], TableMPI[[#This Row],[total_time]]&lt;=TableMPI[[#This Row],[High]]),1,0)</f>
        <v>#N/A</v>
      </c>
    </row>
    <row r="109" spans="1:19" x14ac:dyDescent="0.25">
      <c r="A109" t="s">
        <v>15</v>
      </c>
      <c r="B109">
        <v>25000</v>
      </c>
      <c r="C109">
        <v>100</v>
      </c>
      <c r="D109">
        <v>100000</v>
      </c>
      <c r="E109">
        <v>11</v>
      </c>
      <c r="F109">
        <v>1</v>
      </c>
      <c r="G109">
        <v>191.38270199999999</v>
      </c>
      <c r="H109">
        <v>2.547485</v>
      </c>
      <c r="I109">
        <v>18.086653999999999</v>
      </c>
      <c r="J109">
        <v>1.808665</v>
      </c>
      <c r="K109" t="str">
        <f t="shared" si="4"/>
        <v>0</v>
      </c>
      <c r="L109" t="s">
        <v>43</v>
      </c>
      <c r="M109" t="s">
        <v>44</v>
      </c>
      <c r="N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109" t="e">
        <f>VLOOKUP(TableMPI[[#This Row],[Label]],TableAvg[],2,FALSE)</f>
        <v>#N/A</v>
      </c>
      <c r="P109" t="e">
        <f>VLOOKUP(TableMPI[[#This Row],[Label]],TableAvg[],3,FALSE)</f>
        <v>#N/A</v>
      </c>
      <c r="Q109" t="e">
        <f>TableMPI[[#This Row],[Avg]]-$U$2*TableMPI[[#This Row],[StdDev]]</f>
        <v>#N/A</v>
      </c>
      <c r="R109" t="e">
        <f>TableMPI[[#This Row],[Avg]]+$U$2*TableMPI[[#This Row],[StdDev]]</f>
        <v>#N/A</v>
      </c>
      <c r="S109" t="e">
        <f>IF(AND(TableMPI[[#This Row],[total_time]]&gt;=TableMPI[[#This Row],[Low]], TableMPI[[#This Row],[total_time]]&lt;=TableMPI[[#This Row],[High]]),1,0)</f>
        <v>#N/A</v>
      </c>
    </row>
    <row r="110" spans="1:19" x14ac:dyDescent="0.25">
      <c r="A110" t="s">
        <v>15</v>
      </c>
      <c r="B110">
        <v>25000</v>
      </c>
      <c r="C110">
        <v>100</v>
      </c>
      <c r="D110">
        <v>100000</v>
      </c>
      <c r="E110">
        <v>10</v>
      </c>
      <c r="F110">
        <v>1</v>
      </c>
      <c r="G110">
        <v>209.24739500000001</v>
      </c>
      <c r="H110">
        <v>1.7009590000000001</v>
      </c>
      <c r="I110">
        <v>8.0980380000000007</v>
      </c>
      <c r="J110">
        <v>0.89978199999999997</v>
      </c>
      <c r="K110" t="str">
        <f t="shared" si="4"/>
        <v>0</v>
      </c>
      <c r="L110" t="s">
        <v>43</v>
      </c>
      <c r="M110" t="s">
        <v>44</v>
      </c>
      <c r="N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110" t="e">
        <f>VLOOKUP(TableMPI[[#This Row],[Label]],TableAvg[],2,FALSE)</f>
        <v>#N/A</v>
      </c>
      <c r="P110" t="e">
        <f>VLOOKUP(TableMPI[[#This Row],[Label]],TableAvg[],3,FALSE)</f>
        <v>#N/A</v>
      </c>
      <c r="Q110" t="e">
        <f>TableMPI[[#This Row],[Avg]]-$U$2*TableMPI[[#This Row],[StdDev]]</f>
        <v>#N/A</v>
      </c>
      <c r="R110" t="e">
        <f>TableMPI[[#This Row],[Avg]]+$U$2*TableMPI[[#This Row],[StdDev]]</f>
        <v>#N/A</v>
      </c>
      <c r="S110" t="e">
        <f>IF(AND(TableMPI[[#This Row],[total_time]]&gt;=TableMPI[[#This Row],[Low]], TableMPI[[#This Row],[total_time]]&lt;=TableMPI[[#This Row],[High]]),1,0)</f>
        <v>#N/A</v>
      </c>
    </row>
    <row r="111" spans="1:19" x14ac:dyDescent="0.25">
      <c r="A111" t="s">
        <v>15</v>
      </c>
      <c r="B111">
        <v>20000</v>
      </c>
      <c r="C111">
        <v>100</v>
      </c>
      <c r="D111">
        <v>100000</v>
      </c>
      <c r="E111">
        <v>12</v>
      </c>
      <c r="F111">
        <v>1</v>
      </c>
      <c r="G111">
        <v>112.090598</v>
      </c>
      <c r="H111">
        <v>1.107094</v>
      </c>
      <c r="I111">
        <v>6.1681119999999998</v>
      </c>
      <c r="J111">
        <v>0.56073700000000004</v>
      </c>
      <c r="K111" t="str">
        <f>MID(M111,22,1)</f>
        <v>8</v>
      </c>
      <c r="L111" t="s">
        <v>45</v>
      </c>
      <c r="M111" t="s">
        <v>46</v>
      </c>
      <c r="N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11" t="e">
        <f>VLOOKUP(TableMPI[[#This Row],[Label]],TableAvg[],2,FALSE)</f>
        <v>#N/A</v>
      </c>
      <c r="P111" t="e">
        <f>VLOOKUP(TableMPI[[#This Row],[Label]],TableAvg[],3,FALSE)</f>
        <v>#N/A</v>
      </c>
      <c r="Q111" t="e">
        <f>TableMPI[[#This Row],[Avg]]-$U$2*TableMPI[[#This Row],[StdDev]]</f>
        <v>#N/A</v>
      </c>
      <c r="R111" t="e">
        <f>TableMPI[[#This Row],[Avg]]+$U$2*TableMPI[[#This Row],[StdDev]]</f>
        <v>#N/A</v>
      </c>
      <c r="S111" t="e">
        <f>IF(AND(TableMPI[[#This Row],[total_time]]&gt;=TableMPI[[#This Row],[Low]], TableMPI[[#This Row],[total_time]]&lt;=TableMPI[[#This Row],[High]]),1,0)</f>
        <v>#N/A</v>
      </c>
    </row>
    <row r="112" spans="1:19" x14ac:dyDescent="0.25">
      <c r="A112" t="s">
        <v>15</v>
      </c>
      <c r="B112">
        <v>20000</v>
      </c>
      <c r="C112">
        <v>100</v>
      </c>
      <c r="D112">
        <v>100000</v>
      </c>
      <c r="E112">
        <v>11</v>
      </c>
      <c r="F112">
        <v>1</v>
      </c>
      <c r="G112">
        <v>122.01280300000001</v>
      </c>
      <c r="H112">
        <v>1.0845229999999999</v>
      </c>
      <c r="I112">
        <v>5.1833429999999998</v>
      </c>
      <c r="J112">
        <v>0.51833399999999996</v>
      </c>
      <c r="K112" t="str">
        <f t="shared" ref="K112:K133" si="5">MID(M112,22,1)</f>
        <v>8</v>
      </c>
      <c r="L112" t="s">
        <v>45</v>
      </c>
      <c r="M112" t="s">
        <v>46</v>
      </c>
      <c r="N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12" t="e">
        <f>VLOOKUP(TableMPI[[#This Row],[Label]],TableAvg[],2,FALSE)</f>
        <v>#N/A</v>
      </c>
      <c r="P112" t="e">
        <f>VLOOKUP(TableMPI[[#This Row],[Label]],TableAvg[],3,FALSE)</f>
        <v>#N/A</v>
      </c>
      <c r="Q112" t="e">
        <f>TableMPI[[#This Row],[Avg]]-$U$2*TableMPI[[#This Row],[StdDev]]</f>
        <v>#N/A</v>
      </c>
      <c r="R112" t="e">
        <f>TableMPI[[#This Row],[Avg]]+$U$2*TableMPI[[#This Row],[StdDev]]</f>
        <v>#N/A</v>
      </c>
      <c r="S112" t="e">
        <f>IF(AND(TableMPI[[#This Row],[total_time]]&gt;=TableMPI[[#This Row],[Low]], TableMPI[[#This Row],[total_time]]&lt;=TableMPI[[#This Row],[High]]),1,0)</f>
        <v>#N/A</v>
      </c>
    </row>
    <row r="113" spans="1:19" x14ac:dyDescent="0.25">
      <c r="A113" t="s">
        <v>15</v>
      </c>
      <c r="B113">
        <v>20000</v>
      </c>
      <c r="C113">
        <v>100</v>
      </c>
      <c r="D113">
        <v>100000</v>
      </c>
      <c r="E113">
        <v>10</v>
      </c>
      <c r="F113">
        <v>1</v>
      </c>
      <c r="G113">
        <v>133.84437</v>
      </c>
      <c r="H113">
        <v>1.027925</v>
      </c>
      <c r="I113">
        <v>4.5331910000000004</v>
      </c>
      <c r="J113">
        <v>0.50368800000000002</v>
      </c>
      <c r="K113" t="str">
        <f t="shared" si="5"/>
        <v>8</v>
      </c>
      <c r="L113" t="s">
        <v>45</v>
      </c>
      <c r="M113" t="s">
        <v>46</v>
      </c>
      <c r="N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13" t="e">
        <f>VLOOKUP(TableMPI[[#This Row],[Label]],TableAvg[],2,FALSE)</f>
        <v>#N/A</v>
      </c>
      <c r="P113" t="e">
        <f>VLOOKUP(TableMPI[[#This Row],[Label]],TableAvg[],3,FALSE)</f>
        <v>#N/A</v>
      </c>
      <c r="Q113" t="e">
        <f>TableMPI[[#This Row],[Avg]]-$U$2*TableMPI[[#This Row],[StdDev]]</f>
        <v>#N/A</v>
      </c>
      <c r="R113" t="e">
        <f>TableMPI[[#This Row],[Avg]]+$U$2*TableMPI[[#This Row],[StdDev]]</f>
        <v>#N/A</v>
      </c>
      <c r="S113" t="e">
        <f>IF(AND(TableMPI[[#This Row],[total_time]]&gt;=TableMPI[[#This Row],[Low]], TableMPI[[#This Row],[total_time]]&lt;=TableMPI[[#This Row],[High]]),1,0)</f>
        <v>#N/A</v>
      </c>
    </row>
    <row r="114" spans="1:19" x14ac:dyDescent="0.25">
      <c r="A114" t="s">
        <v>15</v>
      </c>
      <c r="B114">
        <v>20000</v>
      </c>
      <c r="C114">
        <v>100</v>
      </c>
      <c r="D114">
        <v>100000</v>
      </c>
      <c r="E114">
        <v>9</v>
      </c>
      <c r="F114">
        <v>1</v>
      </c>
      <c r="G114">
        <v>148.64705599999999</v>
      </c>
      <c r="H114">
        <v>1.203505</v>
      </c>
      <c r="I114">
        <v>5.4078030000000004</v>
      </c>
      <c r="J114">
        <v>0.67597499999999999</v>
      </c>
      <c r="K114" t="str">
        <f t="shared" si="5"/>
        <v>8</v>
      </c>
      <c r="L114" t="s">
        <v>45</v>
      </c>
      <c r="M114" t="s">
        <v>46</v>
      </c>
      <c r="N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14" t="e">
        <f>VLOOKUP(TableMPI[[#This Row],[Label]],TableAvg[],2,FALSE)</f>
        <v>#N/A</v>
      </c>
      <c r="P114" t="e">
        <f>VLOOKUP(TableMPI[[#This Row],[Label]],TableAvg[],3,FALSE)</f>
        <v>#N/A</v>
      </c>
      <c r="Q114" t="e">
        <f>TableMPI[[#This Row],[Avg]]-$U$2*TableMPI[[#This Row],[StdDev]]</f>
        <v>#N/A</v>
      </c>
      <c r="R114" t="e">
        <f>TableMPI[[#This Row],[Avg]]+$U$2*TableMPI[[#This Row],[StdDev]]</f>
        <v>#N/A</v>
      </c>
      <c r="S114" t="e">
        <f>IF(AND(TableMPI[[#This Row],[total_time]]&gt;=TableMPI[[#This Row],[Low]], TableMPI[[#This Row],[total_time]]&lt;=TableMPI[[#This Row],[High]]),1,0)</f>
        <v>#N/A</v>
      </c>
    </row>
    <row r="115" spans="1:19" x14ac:dyDescent="0.25">
      <c r="A115" t="s">
        <v>15</v>
      </c>
      <c r="B115">
        <v>20000</v>
      </c>
      <c r="C115">
        <v>100</v>
      </c>
      <c r="D115">
        <v>100000</v>
      </c>
      <c r="E115">
        <v>8</v>
      </c>
      <c r="F115">
        <v>1</v>
      </c>
      <c r="G115">
        <v>166.70779200000001</v>
      </c>
      <c r="H115">
        <v>1.113407</v>
      </c>
      <c r="I115">
        <v>4.0008929999999996</v>
      </c>
      <c r="J115">
        <v>0.57155599999999995</v>
      </c>
      <c r="K115" t="str">
        <f t="shared" si="5"/>
        <v>8</v>
      </c>
      <c r="L115" t="s">
        <v>45</v>
      </c>
      <c r="M115" t="s">
        <v>46</v>
      </c>
      <c r="N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15" t="e">
        <f>VLOOKUP(TableMPI[[#This Row],[Label]],TableAvg[],2,FALSE)</f>
        <v>#N/A</v>
      </c>
      <c r="P115" t="e">
        <f>VLOOKUP(TableMPI[[#This Row],[Label]],TableAvg[],3,FALSE)</f>
        <v>#N/A</v>
      </c>
      <c r="Q115" t="e">
        <f>TableMPI[[#This Row],[Avg]]-$U$2*TableMPI[[#This Row],[StdDev]]</f>
        <v>#N/A</v>
      </c>
      <c r="R115" t="e">
        <f>TableMPI[[#This Row],[Avg]]+$U$2*TableMPI[[#This Row],[StdDev]]</f>
        <v>#N/A</v>
      </c>
      <c r="S115" t="e">
        <f>IF(AND(TableMPI[[#This Row],[total_time]]&gt;=TableMPI[[#This Row],[Low]], TableMPI[[#This Row],[total_time]]&lt;=TableMPI[[#This Row],[High]]),1,0)</f>
        <v>#N/A</v>
      </c>
    </row>
    <row r="116" spans="1:19" x14ac:dyDescent="0.25">
      <c r="A116" t="s">
        <v>15</v>
      </c>
      <c r="B116">
        <v>20000</v>
      </c>
      <c r="C116">
        <v>100</v>
      </c>
      <c r="D116">
        <v>100000</v>
      </c>
      <c r="E116">
        <v>7</v>
      </c>
      <c r="F116">
        <v>1</v>
      </c>
      <c r="G116">
        <v>190.21880400000001</v>
      </c>
      <c r="H116">
        <v>1.0548029999999999</v>
      </c>
      <c r="I116">
        <v>3.1371669999999998</v>
      </c>
      <c r="J116">
        <v>0.52286100000000002</v>
      </c>
      <c r="K116" t="str">
        <f t="shared" si="5"/>
        <v>8</v>
      </c>
      <c r="L116" t="s">
        <v>45</v>
      </c>
      <c r="M116" t="s">
        <v>46</v>
      </c>
      <c r="N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16" t="e">
        <f>VLOOKUP(TableMPI[[#This Row],[Label]],TableAvg[],2,FALSE)</f>
        <v>#N/A</v>
      </c>
      <c r="P116" t="e">
        <f>VLOOKUP(TableMPI[[#This Row],[Label]],TableAvg[],3,FALSE)</f>
        <v>#N/A</v>
      </c>
      <c r="Q116" t="e">
        <f>TableMPI[[#This Row],[Avg]]-$U$2*TableMPI[[#This Row],[StdDev]]</f>
        <v>#N/A</v>
      </c>
      <c r="R116" t="e">
        <f>TableMPI[[#This Row],[Avg]]+$U$2*TableMPI[[#This Row],[StdDev]]</f>
        <v>#N/A</v>
      </c>
      <c r="S116" t="e">
        <f>IF(AND(TableMPI[[#This Row],[total_time]]&gt;=TableMPI[[#This Row],[Low]], TableMPI[[#This Row],[total_time]]&lt;=TableMPI[[#This Row],[High]]),1,0)</f>
        <v>#N/A</v>
      </c>
    </row>
    <row r="117" spans="1:19" x14ac:dyDescent="0.25">
      <c r="A117" t="s">
        <v>15</v>
      </c>
      <c r="B117">
        <v>20000</v>
      </c>
      <c r="C117">
        <v>100</v>
      </c>
      <c r="D117">
        <v>100000</v>
      </c>
      <c r="E117">
        <v>6</v>
      </c>
      <c r="F117">
        <v>1</v>
      </c>
      <c r="G117">
        <v>221.52852999999999</v>
      </c>
      <c r="H117">
        <v>1.0776840000000001</v>
      </c>
      <c r="I117">
        <v>2.6769099999999999</v>
      </c>
      <c r="J117">
        <v>0.53538200000000002</v>
      </c>
      <c r="K117" t="str">
        <f t="shared" si="5"/>
        <v>8</v>
      </c>
      <c r="L117" t="s">
        <v>45</v>
      </c>
      <c r="M117" t="s">
        <v>46</v>
      </c>
      <c r="N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17" t="e">
        <f>VLOOKUP(TableMPI[[#This Row],[Label]],TableAvg[],2,FALSE)</f>
        <v>#N/A</v>
      </c>
      <c r="P117" t="e">
        <f>VLOOKUP(TableMPI[[#This Row],[Label]],TableAvg[],3,FALSE)</f>
        <v>#N/A</v>
      </c>
      <c r="Q117" t="e">
        <f>TableMPI[[#This Row],[Avg]]-$U$2*TableMPI[[#This Row],[StdDev]]</f>
        <v>#N/A</v>
      </c>
      <c r="R117" t="e">
        <f>TableMPI[[#This Row],[Avg]]+$U$2*TableMPI[[#This Row],[StdDev]]</f>
        <v>#N/A</v>
      </c>
      <c r="S117" t="e">
        <f>IF(AND(TableMPI[[#This Row],[total_time]]&gt;=TableMPI[[#This Row],[Low]], TableMPI[[#This Row],[total_time]]&lt;=TableMPI[[#This Row],[High]]),1,0)</f>
        <v>#N/A</v>
      </c>
    </row>
    <row r="118" spans="1:19" x14ac:dyDescent="0.25">
      <c r="A118" t="s">
        <v>15</v>
      </c>
      <c r="B118">
        <v>20000</v>
      </c>
      <c r="C118">
        <v>100</v>
      </c>
      <c r="D118">
        <v>100000</v>
      </c>
      <c r="E118">
        <v>5</v>
      </c>
      <c r="F118">
        <v>1</v>
      </c>
      <c r="G118">
        <v>265.47931299999999</v>
      </c>
      <c r="H118">
        <v>1.138066</v>
      </c>
      <c r="I118">
        <v>2.4023059999999998</v>
      </c>
      <c r="J118">
        <v>0.600576</v>
      </c>
      <c r="K118" t="str">
        <f t="shared" si="5"/>
        <v>8</v>
      </c>
      <c r="L118" t="s">
        <v>45</v>
      </c>
      <c r="M118" t="s">
        <v>46</v>
      </c>
      <c r="N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18" t="e">
        <f>VLOOKUP(TableMPI[[#This Row],[Label]],TableAvg[],2,FALSE)</f>
        <v>#N/A</v>
      </c>
      <c r="P118" t="e">
        <f>VLOOKUP(TableMPI[[#This Row],[Label]],TableAvg[],3,FALSE)</f>
        <v>#N/A</v>
      </c>
      <c r="Q118" t="e">
        <f>TableMPI[[#This Row],[Avg]]-$U$2*TableMPI[[#This Row],[StdDev]]</f>
        <v>#N/A</v>
      </c>
      <c r="R118" t="e">
        <f>TableMPI[[#This Row],[Avg]]+$U$2*TableMPI[[#This Row],[StdDev]]</f>
        <v>#N/A</v>
      </c>
      <c r="S118" t="e">
        <f>IF(AND(TableMPI[[#This Row],[total_time]]&gt;=TableMPI[[#This Row],[Low]], TableMPI[[#This Row],[total_time]]&lt;=TableMPI[[#This Row],[High]]),1,0)</f>
        <v>#N/A</v>
      </c>
    </row>
    <row r="119" spans="1:19" x14ac:dyDescent="0.25">
      <c r="A119" t="s">
        <v>15</v>
      </c>
      <c r="B119">
        <v>20000</v>
      </c>
      <c r="C119">
        <v>100</v>
      </c>
      <c r="D119">
        <v>100000</v>
      </c>
      <c r="E119">
        <v>4</v>
      </c>
      <c r="F119">
        <v>1</v>
      </c>
      <c r="G119">
        <v>331.66394200000002</v>
      </c>
      <c r="H119">
        <v>1.054095</v>
      </c>
      <c r="I119">
        <v>1.5860259999999999</v>
      </c>
      <c r="J119">
        <v>0.52867500000000001</v>
      </c>
      <c r="K119" t="str">
        <f t="shared" si="5"/>
        <v>8</v>
      </c>
      <c r="L119" t="s">
        <v>45</v>
      </c>
      <c r="M119" t="s">
        <v>46</v>
      </c>
      <c r="N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19" t="e">
        <f>VLOOKUP(TableMPI[[#This Row],[Label]],TableAvg[],2,FALSE)</f>
        <v>#N/A</v>
      </c>
      <c r="P119" t="e">
        <f>VLOOKUP(TableMPI[[#This Row],[Label]],TableAvg[],3,FALSE)</f>
        <v>#N/A</v>
      </c>
      <c r="Q119" t="e">
        <f>TableMPI[[#This Row],[Avg]]-$U$2*TableMPI[[#This Row],[StdDev]]</f>
        <v>#N/A</v>
      </c>
      <c r="R119" t="e">
        <f>TableMPI[[#This Row],[Avg]]+$U$2*TableMPI[[#This Row],[StdDev]]</f>
        <v>#N/A</v>
      </c>
      <c r="S119" t="e">
        <f>IF(AND(TableMPI[[#This Row],[total_time]]&gt;=TableMPI[[#This Row],[Low]], TableMPI[[#This Row],[total_time]]&lt;=TableMPI[[#This Row],[High]]),1,0)</f>
        <v>#N/A</v>
      </c>
    </row>
    <row r="120" spans="1:19" x14ac:dyDescent="0.25">
      <c r="A120" t="s">
        <v>15</v>
      </c>
      <c r="B120">
        <v>20000</v>
      </c>
      <c r="C120">
        <v>100</v>
      </c>
      <c r="D120">
        <v>100000</v>
      </c>
      <c r="E120">
        <v>3</v>
      </c>
      <c r="F120">
        <v>1</v>
      </c>
      <c r="G120">
        <v>440.74057599999998</v>
      </c>
      <c r="H120">
        <v>1.130414</v>
      </c>
      <c r="I120">
        <v>1.1998690000000001</v>
      </c>
      <c r="J120">
        <v>0.599935</v>
      </c>
      <c r="K120" t="str">
        <f t="shared" si="5"/>
        <v>8</v>
      </c>
      <c r="L120" t="s">
        <v>45</v>
      </c>
      <c r="M120" t="s">
        <v>46</v>
      </c>
      <c r="N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20" t="e">
        <f>VLOOKUP(TableMPI[[#This Row],[Label]],TableAvg[],2,FALSE)</f>
        <v>#N/A</v>
      </c>
      <c r="P120" t="e">
        <f>VLOOKUP(TableMPI[[#This Row],[Label]],TableAvg[],3,FALSE)</f>
        <v>#N/A</v>
      </c>
      <c r="Q120" t="e">
        <f>TableMPI[[#This Row],[Avg]]-$U$2*TableMPI[[#This Row],[StdDev]]</f>
        <v>#N/A</v>
      </c>
      <c r="R120" t="e">
        <f>TableMPI[[#This Row],[Avg]]+$U$2*TableMPI[[#This Row],[StdDev]]</f>
        <v>#N/A</v>
      </c>
      <c r="S120" t="e">
        <f>IF(AND(TableMPI[[#This Row],[total_time]]&gt;=TableMPI[[#This Row],[Low]], TableMPI[[#This Row],[total_time]]&lt;=TableMPI[[#This Row],[High]]),1,0)</f>
        <v>#N/A</v>
      </c>
    </row>
    <row r="121" spans="1:19" x14ac:dyDescent="0.25">
      <c r="A121" t="s">
        <v>15</v>
      </c>
      <c r="B121">
        <v>20000</v>
      </c>
      <c r="C121">
        <v>100</v>
      </c>
      <c r="D121">
        <v>100000</v>
      </c>
      <c r="E121">
        <v>2</v>
      </c>
      <c r="F121">
        <v>1</v>
      </c>
      <c r="G121">
        <v>660.91788899999995</v>
      </c>
      <c r="H121">
        <v>1.1765810000000001</v>
      </c>
      <c r="I121">
        <v>0.63987799999999995</v>
      </c>
      <c r="J121">
        <v>0.63987799999999995</v>
      </c>
      <c r="K121" t="str">
        <f t="shared" si="5"/>
        <v>8</v>
      </c>
      <c r="L121" t="s">
        <v>45</v>
      </c>
      <c r="M121" t="s">
        <v>46</v>
      </c>
      <c r="N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21" t="e">
        <f>VLOOKUP(TableMPI[[#This Row],[Label]],TableAvg[],2,FALSE)</f>
        <v>#N/A</v>
      </c>
      <c r="P121" t="e">
        <f>VLOOKUP(TableMPI[[#This Row],[Label]],TableAvg[],3,FALSE)</f>
        <v>#N/A</v>
      </c>
      <c r="Q121" t="e">
        <f>TableMPI[[#This Row],[Avg]]-$U$2*TableMPI[[#This Row],[StdDev]]</f>
        <v>#N/A</v>
      </c>
      <c r="R121" t="e">
        <f>TableMPI[[#This Row],[Avg]]+$U$2*TableMPI[[#This Row],[StdDev]]</f>
        <v>#N/A</v>
      </c>
      <c r="S121" t="e">
        <f>IF(AND(TableMPI[[#This Row],[total_time]]&gt;=TableMPI[[#This Row],[Low]], TableMPI[[#This Row],[total_time]]&lt;=TableMPI[[#This Row],[High]]),1,0)</f>
        <v>#N/A</v>
      </c>
    </row>
    <row r="122" spans="1:19" x14ac:dyDescent="0.25">
      <c r="A122" t="s">
        <v>15</v>
      </c>
      <c r="B122">
        <v>20000</v>
      </c>
      <c r="C122">
        <v>100</v>
      </c>
      <c r="D122">
        <v>100000</v>
      </c>
      <c r="E122">
        <v>1</v>
      </c>
      <c r="F122">
        <v>1</v>
      </c>
      <c r="G122">
        <v>1327.9632320000001</v>
      </c>
      <c r="H122">
        <v>1.044386</v>
      </c>
      <c r="I122">
        <v>0</v>
      </c>
      <c r="J122">
        <v>0</v>
      </c>
      <c r="K122" t="str">
        <f t="shared" si="5"/>
        <v>8</v>
      </c>
      <c r="L122" t="s">
        <v>45</v>
      </c>
      <c r="M122" t="s">
        <v>46</v>
      </c>
      <c r="N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</v>
      </c>
      <c r="O122" t="e">
        <f>VLOOKUP(TableMPI[[#This Row],[Label]],TableAvg[],2,FALSE)</f>
        <v>#N/A</v>
      </c>
      <c r="P122" t="e">
        <f>VLOOKUP(TableMPI[[#This Row],[Label]],TableAvg[],3,FALSE)</f>
        <v>#N/A</v>
      </c>
      <c r="Q122" t="e">
        <f>TableMPI[[#This Row],[Avg]]-$U$2*TableMPI[[#This Row],[StdDev]]</f>
        <v>#N/A</v>
      </c>
      <c r="R122" t="e">
        <f>TableMPI[[#This Row],[Avg]]+$U$2*TableMPI[[#This Row],[StdDev]]</f>
        <v>#N/A</v>
      </c>
      <c r="S122" t="e">
        <f>IF(AND(TableMPI[[#This Row],[total_time]]&gt;=TableMPI[[#This Row],[Low]], TableMPI[[#This Row],[total_time]]&lt;=TableMPI[[#This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12</v>
      </c>
      <c r="F123">
        <v>1</v>
      </c>
      <c r="G123">
        <v>112.125495</v>
      </c>
      <c r="H123">
        <v>1.057871</v>
      </c>
      <c r="I123">
        <v>5.7380170000000001</v>
      </c>
      <c r="J123">
        <v>0.52163800000000005</v>
      </c>
      <c r="K123" t="str">
        <f t="shared" si="5"/>
        <v>8</v>
      </c>
      <c r="L123" t="s">
        <v>45</v>
      </c>
      <c r="M123" t="s">
        <v>46</v>
      </c>
      <c r="N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23" t="e">
        <f>VLOOKUP(TableMPI[[#This Row],[Label]],TableAvg[],2,FALSE)</f>
        <v>#N/A</v>
      </c>
      <c r="P123" t="e">
        <f>VLOOKUP(TableMPI[[#This Row],[Label]],TableAvg[],3,FALSE)</f>
        <v>#N/A</v>
      </c>
      <c r="Q123" t="e">
        <f>TableMPI[[#This Row],[Avg]]-$U$2*TableMPI[[#This Row],[StdDev]]</f>
        <v>#N/A</v>
      </c>
      <c r="R123" t="e">
        <f>TableMPI[[#This Row],[Avg]]+$U$2*TableMPI[[#This Row],[StdDev]]</f>
        <v>#N/A</v>
      </c>
      <c r="S123" t="e">
        <f>IF(AND(TableMPI[[#This Row],[total_time]]&gt;=TableMPI[[#This Row],[Low]], TableMPI[[#This Row],[total_time]]&lt;=TableMPI[[#This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11</v>
      </c>
      <c r="F124">
        <v>1</v>
      </c>
      <c r="G124">
        <v>122.469656</v>
      </c>
      <c r="H124">
        <v>1.3388139999999999</v>
      </c>
      <c r="I124">
        <v>8.1831340000000008</v>
      </c>
      <c r="J124">
        <v>0.81831299999999996</v>
      </c>
      <c r="K124" t="str">
        <f t="shared" si="5"/>
        <v>8</v>
      </c>
      <c r="L124" t="s">
        <v>45</v>
      </c>
      <c r="M124" t="s">
        <v>46</v>
      </c>
      <c r="N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24" t="e">
        <f>VLOOKUP(TableMPI[[#This Row],[Label]],TableAvg[],2,FALSE)</f>
        <v>#N/A</v>
      </c>
      <c r="P124" t="e">
        <f>VLOOKUP(TableMPI[[#This Row],[Label]],TableAvg[],3,FALSE)</f>
        <v>#N/A</v>
      </c>
      <c r="Q124" t="e">
        <f>TableMPI[[#This Row],[Avg]]-$U$2*TableMPI[[#This Row],[StdDev]]</f>
        <v>#N/A</v>
      </c>
      <c r="R124" t="e">
        <f>TableMPI[[#This Row],[Avg]]+$U$2*TableMPI[[#This Row],[StdDev]]</f>
        <v>#N/A</v>
      </c>
      <c r="S124" t="e">
        <f>IF(AND(TableMPI[[#This Row],[total_time]]&gt;=TableMPI[[#This Row],[Low]], TableMPI[[#This Row],[total_time]]&lt;=TableMPI[[#This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10</v>
      </c>
      <c r="F125">
        <v>1</v>
      </c>
      <c r="G125">
        <v>134.369181</v>
      </c>
      <c r="H125">
        <v>1.2999719999999999</v>
      </c>
      <c r="I125">
        <v>6.9367099999999997</v>
      </c>
      <c r="J125">
        <v>0.77074600000000004</v>
      </c>
      <c r="K125" t="str">
        <f t="shared" si="5"/>
        <v>8</v>
      </c>
      <c r="L125" t="s">
        <v>45</v>
      </c>
      <c r="M125" t="s">
        <v>46</v>
      </c>
      <c r="N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25" t="e">
        <f>VLOOKUP(TableMPI[[#This Row],[Label]],TableAvg[],2,FALSE)</f>
        <v>#N/A</v>
      </c>
      <c r="P125" t="e">
        <f>VLOOKUP(TableMPI[[#This Row],[Label]],TableAvg[],3,FALSE)</f>
        <v>#N/A</v>
      </c>
      <c r="Q125" t="e">
        <f>TableMPI[[#This Row],[Avg]]-$U$2*TableMPI[[#This Row],[StdDev]]</f>
        <v>#N/A</v>
      </c>
      <c r="R125" t="e">
        <f>TableMPI[[#This Row],[Avg]]+$U$2*TableMPI[[#This Row],[StdDev]]</f>
        <v>#N/A</v>
      </c>
      <c r="S125" t="e">
        <f>IF(AND(TableMPI[[#This Row],[total_time]]&gt;=TableMPI[[#This Row],[Low]], TableMPI[[#This Row],[total_time]]&lt;=TableMPI[[#This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9</v>
      </c>
      <c r="F126">
        <v>1</v>
      </c>
      <c r="G126">
        <v>148.37838099999999</v>
      </c>
      <c r="H126">
        <v>1.0344199999999999</v>
      </c>
      <c r="I126">
        <v>4.0334289999999999</v>
      </c>
      <c r="J126">
        <v>0.50417900000000004</v>
      </c>
      <c r="K126" t="str">
        <f t="shared" si="5"/>
        <v>8</v>
      </c>
      <c r="L126" t="s">
        <v>45</v>
      </c>
      <c r="M126" t="s">
        <v>46</v>
      </c>
      <c r="N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26" t="e">
        <f>VLOOKUP(TableMPI[[#This Row],[Label]],TableAvg[],2,FALSE)</f>
        <v>#N/A</v>
      </c>
      <c r="P126" t="e">
        <f>VLOOKUP(TableMPI[[#This Row],[Label]],TableAvg[],3,FALSE)</f>
        <v>#N/A</v>
      </c>
      <c r="Q126" t="e">
        <f>TableMPI[[#This Row],[Avg]]-$U$2*TableMPI[[#This Row],[StdDev]]</f>
        <v>#N/A</v>
      </c>
      <c r="R126" t="e">
        <f>TableMPI[[#This Row],[Avg]]+$U$2*TableMPI[[#This Row],[StdDev]]</f>
        <v>#N/A</v>
      </c>
      <c r="S126" t="e">
        <f>IF(AND(TableMPI[[#This Row],[total_time]]&gt;=TableMPI[[#This Row],[Low]], TableMPI[[#This Row],[total_time]]&lt;=TableMPI[[#This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8</v>
      </c>
      <c r="F127">
        <v>1</v>
      </c>
      <c r="G127">
        <v>166.71628000000001</v>
      </c>
      <c r="H127">
        <v>1.0854349999999999</v>
      </c>
      <c r="I127">
        <v>3.966618</v>
      </c>
      <c r="J127">
        <v>0.56666000000000005</v>
      </c>
      <c r="K127" t="str">
        <f t="shared" si="5"/>
        <v>8</v>
      </c>
      <c r="L127" t="s">
        <v>45</v>
      </c>
      <c r="M127" t="s">
        <v>46</v>
      </c>
      <c r="N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27" t="e">
        <f>VLOOKUP(TableMPI[[#This Row],[Label]],TableAvg[],2,FALSE)</f>
        <v>#N/A</v>
      </c>
      <c r="P127" t="e">
        <f>VLOOKUP(TableMPI[[#This Row],[Label]],TableAvg[],3,FALSE)</f>
        <v>#N/A</v>
      </c>
      <c r="Q127" t="e">
        <f>TableMPI[[#This Row],[Avg]]-$U$2*TableMPI[[#This Row],[StdDev]]</f>
        <v>#N/A</v>
      </c>
      <c r="R127" t="e">
        <f>TableMPI[[#This Row],[Avg]]+$U$2*TableMPI[[#This Row],[StdDev]]</f>
        <v>#N/A</v>
      </c>
      <c r="S127" t="e">
        <f>IF(AND(TableMPI[[#This Row],[total_time]]&gt;=TableMPI[[#This Row],[Low]], TableMPI[[#This Row],[total_time]]&lt;=TableMPI[[#This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7</v>
      </c>
      <c r="F128">
        <v>1</v>
      </c>
      <c r="G128">
        <v>190.25153</v>
      </c>
      <c r="H128">
        <v>1.127759</v>
      </c>
      <c r="I128">
        <v>3.62914</v>
      </c>
      <c r="J128">
        <v>0.60485699999999998</v>
      </c>
      <c r="K128" t="str">
        <f t="shared" si="5"/>
        <v>8</v>
      </c>
      <c r="L128" t="s">
        <v>45</v>
      </c>
      <c r="M128" t="s">
        <v>46</v>
      </c>
      <c r="N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28" t="e">
        <f>VLOOKUP(TableMPI[[#This Row],[Label]],TableAvg[],2,FALSE)</f>
        <v>#N/A</v>
      </c>
      <c r="P128" t="e">
        <f>VLOOKUP(TableMPI[[#This Row],[Label]],TableAvg[],3,FALSE)</f>
        <v>#N/A</v>
      </c>
      <c r="Q128" t="e">
        <f>TableMPI[[#This Row],[Avg]]-$U$2*TableMPI[[#This Row],[StdDev]]</f>
        <v>#N/A</v>
      </c>
      <c r="R128" t="e">
        <f>TableMPI[[#This Row],[Avg]]+$U$2*TableMPI[[#This Row],[StdDev]]</f>
        <v>#N/A</v>
      </c>
      <c r="S128" t="e">
        <f>IF(AND(TableMPI[[#This Row],[total_time]]&gt;=TableMPI[[#This Row],[Low]], TableMPI[[#This Row],[total_time]]&lt;=TableMPI[[#This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6</v>
      </c>
      <c r="F129">
        <v>1</v>
      </c>
      <c r="G129">
        <v>221.62670800000001</v>
      </c>
      <c r="H129">
        <v>1.1269990000000001</v>
      </c>
      <c r="I129">
        <v>3.0596739999999998</v>
      </c>
      <c r="J129">
        <v>0.61193500000000001</v>
      </c>
      <c r="K129" t="str">
        <f t="shared" si="5"/>
        <v>8</v>
      </c>
      <c r="L129" t="s">
        <v>45</v>
      </c>
      <c r="M129" t="s">
        <v>46</v>
      </c>
      <c r="N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29" t="e">
        <f>VLOOKUP(TableMPI[[#This Row],[Label]],TableAvg[],2,FALSE)</f>
        <v>#N/A</v>
      </c>
      <c r="P129" t="e">
        <f>VLOOKUP(TableMPI[[#This Row],[Label]],TableAvg[],3,FALSE)</f>
        <v>#N/A</v>
      </c>
      <c r="Q129" t="e">
        <f>TableMPI[[#This Row],[Avg]]-$U$2*TableMPI[[#This Row],[StdDev]]</f>
        <v>#N/A</v>
      </c>
      <c r="R129" t="e">
        <f>TableMPI[[#This Row],[Avg]]+$U$2*TableMPI[[#This Row],[StdDev]]</f>
        <v>#N/A</v>
      </c>
      <c r="S129" t="e">
        <f>IF(AND(TableMPI[[#This Row],[total_time]]&gt;=TableMPI[[#This Row],[Low]], TableMPI[[#This Row],[total_time]]&lt;=TableMPI[[#This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5</v>
      </c>
      <c r="F130">
        <v>1</v>
      </c>
      <c r="G130">
        <v>265.48445600000002</v>
      </c>
      <c r="H130">
        <v>1.134612</v>
      </c>
      <c r="I130">
        <v>2.4334210000000001</v>
      </c>
      <c r="J130">
        <v>0.60835499999999998</v>
      </c>
      <c r="K130" t="str">
        <f t="shared" si="5"/>
        <v>8</v>
      </c>
      <c r="L130" t="s">
        <v>45</v>
      </c>
      <c r="M130" t="s">
        <v>46</v>
      </c>
      <c r="N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30" t="e">
        <f>VLOOKUP(TableMPI[[#This Row],[Label]],TableAvg[],2,FALSE)</f>
        <v>#N/A</v>
      </c>
      <c r="P130" t="e">
        <f>VLOOKUP(TableMPI[[#This Row],[Label]],TableAvg[],3,FALSE)</f>
        <v>#N/A</v>
      </c>
      <c r="Q130" t="e">
        <f>TableMPI[[#This Row],[Avg]]-$U$2*TableMPI[[#This Row],[StdDev]]</f>
        <v>#N/A</v>
      </c>
      <c r="R130" t="e">
        <f>TableMPI[[#This Row],[Avg]]+$U$2*TableMPI[[#This Row],[StdDev]]</f>
        <v>#N/A</v>
      </c>
      <c r="S130" t="e">
        <f>IF(AND(TableMPI[[#This Row],[total_time]]&gt;=TableMPI[[#This Row],[Low]], TableMPI[[#This Row],[total_time]]&lt;=TableMPI[[#This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4</v>
      </c>
      <c r="F131">
        <v>1</v>
      </c>
      <c r="G131">
        <v>331.67536999999999</v>
      </c>
      <c r="H131">
        <v>1.1857789999999999</v>
      </c>
      <c r="I131">
        <v>1.9679120000000001</v>
      </c>
      <c r="J131">
        <v>0.65597099999999997</v>
      </c>
      <c r="K131" t="str">
        <f t="shared" si="5"/>
        <v>8</v>
      </c>
      <c r="L131" t="s">
        <v>45</v>
      </c>
      <c r="M131" t="s">
        <v>46</v>
      </c>
      <c r="N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31" t="e">
        <f>VLOOKUP(TableMPI[[#This Row],[Label]],TableAvg[],2,FALSE)</f>
        <v>#N/A</v>
      </c>
      <c r="P131" t="e">
        <f>VLOOKUP(TableMPI[[#This Row],[Label]],TableAvg[],3,FALSE)</f>
        <v>#N/A</v>
      </c>
      <c r="Q131" t="e">
        <f>TableMPI[[#This Row],[Avg]]-$U$2*TableMPI[[#This Row],[StdDev]]</f>
        <v>#N/A</v>
      </c>
      <c r="R131" t="e">
        <f>TableMPI[[#This Row],[Avg]]+$U$2*TableMPI[[#This Row],[StdDev]]</f>
        <v>#N/A</v>
      </c>
      <c r="S131" t="e">
        <f>IF(AND(TableMPI[[#This Row],[total_time]]&gt;=TableMPI[[#This Row],[Low]], TableMPI[[#This Row],[total_time]]&lt;=TableMPI[[#This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3</v>
      </c>
      <c r="F132">
        <v>1</v>
      </c>
      <c r="G132">
        <v>440.88680099999999</v>
      </c>
      <c r="H132">
        <v>1.1503810000000001</v>
      </c>
      <c r="I132">
        <v>1.2626740000000001</v>
      </c>
      <c r="J132">
        <v>0.63133700000000004</v>
      </c>
      <c r="K132" t="str">
        <f t="shared" si="5"/>
        <v>8</v>
      </c>
      <c r="L132" t="s">
        <v>45</v>
      </c>
      <c r="M132" t="s">
        <v>46</v>
      </c>
      <c r="N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32" t="e">
        <f>VLOOKUP(TableMPI[[#This Row],[Label]],TableAvg[],2,FALSE)</f>
        <v>#N/A</v>
      </c>
      <c r="P132" t="e">
        <f>VLOOKUP(TableMPI[[#This Row],[Label]],TableAvg[],3,FALSE)</f>
        <v>#N/A</v>
      </c>
      <c r="Q132" t="e">
        <f>TableMPI[[#This Row],[Avg]]-$U$2*TableMPI[[#This Row],[StdDev]]</f>
        <v>#N/A</v>
      </c>
      <c r="R132" t="e">
        <f>TableMPI[[#This Row],[Avg]]+$U$2*TableMPI[[#This Row],[StdDev]]</f>
        <v>#N/A</v>
      </c>
      <c r="S132" t="e">
        <f>IF(AND(TableMPI[[#This Row],[total_time]]&gt;=TableMPI[[#This Row],[Low]], TableMPI[[#This Row],[total_time]]&lt;=TableMPI[[#This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2</v>
      </c>
      <c r="F133">
        <v>1</v>
      </c>
      <c r="G133">
        <v>661.28946499999995</v>
      </c>
      <c r="H133">
        <v>1.6378140000000001</v>
      </c>
      <c r="I133">
        <v>1.121928</v>
      </c>
      <c r="J133">
        <v>1.121928</v>
      </c>
      <c r="K133" t="str">
        <f t="shared" si="5"/>
        <v>8</v>
      </c>
      <c r="L133" t="s">
        <v>45</v>
      </c>
      <c r="M133" t="s">
        <v>46</v>
      </c>
      <c r="N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33" t="e">
        <f>VLOOKUP(TableMPI[[#This Row],[Label]],TableAvg[],2,FALSE)</f>
        <v>#N/A</v>
      </c>
      <c r="P133" t="e">
        <f>VLOOKUP(TableMPI[[#This Row],[Label]],TableAvg[],3,FALSE)</f>
        <v>#N/A</v>
      </c>
      <c r="Q133" t="e">
        <f>TableMPI[[#This Row],[Avg]]-$U$2*TableMPI[[#This Row],[StdDev]]</f>
        <v>#N/A</v>
      </c>
      <c r="R133" t="e">
        <f>TableMPI[[#This Row],[Avg]]+$U$2*TableMPI[[#This Row],[StdDev]]</f>
        <v>#N/A</v>
      </c>
      <c r="S133" t="e">
        <f>IF(AND(TableMPI[[#This Row],[total_time]]&gt;=TableMPI[[#This Row],[Low]], TableMPI[[#This Row],[total_time]]&lt;=TableMPI[[#This Row],[High]]),1,0)</f>
        <v>#N/A</v>
      </c>
    </row>
    <row r="134" spans="1:19" x14ac:dyDescent="0.25">
      <c r="A134" t="s">
        <v>15</v>
      </c>
      <c r="B134">
        <v>15000</v>
      </c>
      <c r="C134">
        <v>100</v>
      </c>
      <c r="D134">
        <v>100000</v>
      </c>
      <c r="E134">
        <v>12</v>
      </c>
      <c r="F134">
        <v>1</v>
      </c>
      <c r="G134">
        <v>63.647257000000003</v>
      </c>
      <c r="H134">
        <v>0.75073900000000005</v>
      </c>
      <c r="I134">
        <v>4.718788</v>
      </c>
      <c r="J134">
        <v>0.428981</v>
      </c>
      <c r="K134" t="str">
        <f>MID(M134,22,1)</f>
        <v>7</v>
      </c>
      <c r="L134" t="s">
        <v>48</v>
      </c>
      <c r="M134" t="s">
        <v>49</v>
      </c>
      <c r="N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34" t="e">
        <f>VLOOKUP(TableMPI[[#This Row],[Label]],TableAvg[],2,FALSE)</f>
        <v>#N/A</v>
      </c>
      <c r="P134" t="e">
        <f>VLOOKUP(TableMPI[[#This Row],[Label]],TableAvg[],3,FALSE)</f>
        <v>#N/A</v>
      </c>
      <c r="Q134" t="e">
        <f>TableMPI[[#This Row],[Avg]]-$U$2*TableMPI[[#This Row],[StdDev]]</f>
        <v>#N/A</v>
      </c>
      <c r="R134" t="e">
        <f>TableMPI[[#This Row],[Avg]]+$U$2*TableMPI[[#This Row],[StdDev]]</f>
        <v>#N/A</v>
      </c>
      <c r="S134" t="e">
        <f>IF(AND(TableMPI[[#This Row],[total_time]]&gt;=TableMPI[[#This Row],[Low]], TableMPI[[#This Row],[total_time]]&lt;=TableMPI[[#This Row],[High]]),1,0)</f>
        <v>#N/A</v>
      </c>
    </row>
    <row r="135" spans="1:19" x14ac:dyDescent="0.25">
      <c r="A135" t="s">
        <v>15</v>
      </c>
      <c r="B135">
        <v>15000</v>
      </c>
      <c r="C135">
        <v>100</v>
      </c>
      <c r="D135">
        <v>100000</v>
      </c>
      <c r="E135">
        <v>11</v>
      </c>
      <c r="F135">
        <v>1</v>
      </c>
      <c r="G135">
        <v>69.282742999999996</v>
      </c>
      <c r="H135">
        <v>0.72019599999999995</v>
      </c>
      <c r="I135">
        <v>3.9716320000000001</v>
      </c>
      <c r="J135">
        <v>0.39716299999999999</v>
      </c>
      <c r="K135" t="str">
        <f t="shared" ref="K135:K171" si="6">MID(M135,22,1)</f>
        <v>7</v>
      </c>
      <c r="L135" t="s">
        <v>48</v>
      </c>
      <c r="M135" t="s">
        <v>49</v>
      </c>
      <c r="N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35" t="e">
        <f>VLOOKUP(TableMPI[[#This Row],[Label]],TableAvg[],2,FALSE)</f>
        <v>#N/A</v>
      </c>
      <c r="P135" t="e">
        <f>VLOOKUP(TableMPI[[#This Row],[Label]],TableAvg[],3,FALSE)</f>
        <v>#N/A</v>
      </c>
      <c r="Q135" t="e">
        <f>TableMPI[[#This Row],[Avg]]-$U$2*TableMPI[[#This Row],[StdDev]]</f>
        <v>#N/A</v>
      </c>
      <c r="R135" t="e">
        <f>TableMPI[[#This Row],[Avg]]+$U$2*TableMPI[[#This Row],[StdDev]]</f>
        <v>#N/A</v>
      </c>
      <c r="S135" t="e">
        <f>IF(AND(TableMPI[[#This Row],[total_time]]&gt;=TableMPI[[#This Row],[Low]], TableMPI[[#This Row],[total_time]]&lt;=TableMPI[[#This Row],[High]]),1,0)</f>
        <v>#N/A</v>
      </c>
    </row>
    <row r="136" spans="1:19" x14ac:dyDescent="0.25">
      <c r="A136" t="s">
        <v>15</v>
      </c>
      <c r="B136">
        <v>15000</v>
      </c>
      <c r="C136">
        <v>100</v>
      </c>
      <c r="D136">
        <v>100000</v>
      </c>
      <c r="E136">
        <v>10</v>
      </c>
      <c r="F136">
        <v>1</v>
      </c>
      <c r="G136">
        <v>76.029518999999993</v>
      </c>
      <c r="H136">
        <v>0.75750700000000004</v>
      </c>
      <c r="I136">
        <v>3.9947219999999999</v>
      </c>
      <c r="J136">
        <v>0.44385799999999997</v>
      </c>
      <c r="K136" t="str">
        <f t="shared" si="6"/>
        <v>7</v>
      </c>
      <c r="L136" t="s">
        <v>48</v>
      </c>
      <c r="M136" t="s">
        <v>49</v>
      </c>
      <c r="N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36" t="e">
        <f>VLOOKUP(TableMPI[[#This Row],[Label]],TableAvg[],2,FALSE)</f>
        <v>#N/A</v>
      </c>
      <c r="P136" t="e">
        <f>VLOOKUP(TableMPI[[#This Row],[Label]],TableAvg[],3,FALSE)</f>
        <v>#N/A</v>
      </c>
      <c r="Q136" t="e">
        <f>TableMPI[[#This Row],[Avg]]-$U$2*TableMPI[[#This Row],[StdDev]]</f>
        <v>#N/A</v>
      </c>
      <c r="R136" t="e">
        <f>TableMPI[[#This Row],[Avg]]+$U$2*TableMPI[[#This Row],[StdDev]]</f>
        <v>#N/A</v>
      </c>
      <c r="S136" t="e">
        <f>IF(AND(TableMPI[[#This Row],[total_time]]&gt;=TableMPI[[#This Row],[Low]], TableMPI[[#This Row],[total_time]]&lt;=TableMPI[[#This Row],[High]]),1,0)</f>
        <v>#N/A</v>
      </c>
    </row>
    <row r="137" spans="1:19" x14ac:dyDescent="0.25">
      <c r="A137" t="s">
        <v>15</v>
      </c>
      <c r="B137">
        <v>15000</v>
      </c>
      <c r="C137">
        <v>100</v>
      </c>
      <c r="D137">
        <v>100000</v>
      </c>
      <c r="E137">
        <v>9</v>
      </c>
      <c r="F137">
        <v>1</v>
      </c>
      <c r="G137">
        <v>84.210616000000002</v>
      </c>
      <c r="H137">
        <v>0.69301400000000002</v>
      </c>
      <c r="I137">
        <v>3.0136419999999999</v>
      </c>
      <c r="J137">
        <v>0.37670500000000001</v>
      </c>
      <c r="K137" t="str">
        <f t="shared" si="6"/>
        <v>7</v>
      </c>
      <c r="L137" t="s">
        <v>48</v>
      </c>
      <c r="M137" t="s">
        <v>49</v>
      </c>
      <c r="N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37" t="e">
        <f>VLOOKUP(TableMPI[[#This Row],[Label]],TableAvg[],2,FALSE)</f>
        <v>#N/A</v>
      </c>
      <c r="P137" t="e">
        <f>VLOOKUP(TableMPI[[#This Row],[Label]],TableAvg[],3,FALSE)</f>
        <v>#N/A</v>
      </c>
      <c r="Q137" t="e">
        <f>TableMPI[[#This Row],[Avg]]-$U$2*TableMPI[[#This Row],[StdDev]]</f>
        <v>#N/A</v>
      </c>
      <c r="R137" t="e">
        <f>TableMPI[[#This Row],[Avg]]+$U$2*TableMPI[[#This Row],[StdDev]]</f>
        <v>#N/A</v>
      </c>
      <c r="S137" t="e">
        <f>IF(AND(TableMPI[[#This Row],[total_time]]&gt;=TableMPI[[#This Row],[Low]], TableMPI[[#This Row],[total_time]]&lt;=TableMPI[[#This Row],[High]]),1,0)</f>
        <v>#N/A</v>
      </c>
    </row>
    <row r="138" spans="1:19" x14ac:dyDescent="0.25">
      <c r="A138" t="s">
        <v>15</v>
      </c>
      <c r="B138">
        <v>15000</v>
      </c>
      <c r="C138">
        <v>100</v>
      </c>
      <c r="D138">
        <v>100000</v>
      </c>
      <c r="E138">
        <v>8</v>
      </c>
      <c r="F138">
        <v>1</v>
      </c>
      <c r="G138">
        <v>94.729451999999995</v>
      </c>
      <c r="H138">
        <v>0.88112599999999996</v>
      </c>
      <c r="I138">
        <v>3.94069</v>
      </c>
      <c r="J138">
        <v>0.56295600000000001</v>
      </c>
      <c r="K138" t="str">
        <f t="shared" si="6"/>
        <v>7</v>
      </c>
      <c r="L138" t="s">
        <v>48</v>
      </c>
      <c r="M138" t="s">
        <v>49</v>
      </c>
      <c r="N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38" t="e">
        <f>VLOOKUP(TableMPI[[#This Row],[Label]],TableAvg[],2,FALSE)</f>
        <v>#N/A</v>
      </c>
      <c r="P138" t="e">
        <f>VLOOKUP(TableMPI[[#This Row],[Label]],TableAvg[],3,FALSE)</f>
        <v>#N/A</v>
      </c>
      <c r="Q138" t="e">
        <f>TableMPI[[#This Row],[Avg]]-$U$2*TableMPI[[#This Row],[StdDev]]</f>
        <v>#N/A</v>
      </c>
      <c r="R138" t="e">
        <f>TableMPI[[#This Row],[Avg]]+$U$2*TableMPI[[#This Row],[StdDev]]</f>
        <v>#N/A</v>
      </c>
      <c r="S138" t="e">
        <f>IF(AND(TableMPI[[#This Row],[total_time]]&gt;=TableMPI[[#This Row],[Low]], TableMPI[[#This Row],[total_time]]&lt;=TableMPI[[#This Row],[High]]),1,0)</f>
        <v>#N/A</v>
      </c>
    </row>
    <row r="139" spans="1:19" x14ac:dyDescent="0.25">
      <c r="A139" t="s">
        <v>15</v>
      </c>
      <c r="B139">
        <v>15000</v>
      </c>
      <c r="C139">
        <v>100</v>
      </c>
      <c r="D139">
        <v>100000</v>
      </c>
      <c r="E139">
        <v>7</v>
      </c>
      <c r="F139">
        <v>1</v>
      </c>
      <c r="G139">
        <v>107.872383</v>
      </c>
      <c r="H139">
        <v>0.81456700000000004</v>
      </c>
      <c r="I139">
        <v>2.8946610000000002</v>
      </c>
      <c r="J139">
        <v>0.48244399999999998</v>
      </c>
      <c r="K139" t="str">
        <f t="shared" si="6"/>
        <v>7</v>
      </c>
      <c r="L139" t="s">
        <v>48</v>
      </c>
      <c r="M139" t="s">
        <v>49</v>
      </c>
      <c r="N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39" t="e">
        <f>VLOOKUP(TableMPI[[#This Row],[Label]],TableAvg[],2,FALSE)</f>
        <v>#N/A</v>
      </c>
      <c r="P139" t="e">
        <f>VLOOKUP(TableMPI[[#This Row],[Label]],TableAvg[],3,FALSE)</f>
        <v>#N/A</v>
      </c>
      <c r="Q139" t="e">
        <f>TableMPI[[#This Row],[Avg]]-$U$2*TableMPI[[#This Row],[StdDev]]</f>
        <v>#N/A</v>
      </c>
      <c r="R139" t="e">
        <f>TableMPI[[#This Row],[Avg]]+$U$2*TableMPI[[#This Row],[StdDev]]</f>
        <v>#N/A</v>
      </c>
      <c r="S139" t="e">
        <f>IF(AND(TableMPI[[#This Row],[total_time]]&gt;=TableMPI[[#This Row],[Low]], TableMPI[[#This Row],[total_time]]&lt;=TableMPI[[#This Row],[High]]),1,0)</f>
        <v>#N/A</v>
      </c>
    </row>
    <row r="140" spans="1:19" x14ac:dyDescent="0.25">
      <c r="A140" t="s">
        <v>15</v>
      </c>
      <c r="B140">
        <v>15000</v>
      </c>
      <c r="C140">
        <v>100</v>
      </c>
      <c r="D140">
        <v>100000</v>
      </c>
      <c r="E140">
        <v>6</v>
      </c>
      <c r="F140">
        <v>1</v>
      </c>
      <c r="G140">
        <v>125.21723299999999</v>
      </c>
      <c r="H140">
        <v>0.72794000000000003</v>
      </c>
      <c r="I140">
        <v>2.0234079999999999</v>
      </c>
      <c r="J140">
        <v>0.40468199999999999</v>
      </c>
      <c r="K140" t="str">
        <f t="shared" si="6"/>
        <v>7</v>
      </c>
      <c r="L140" t="s">
        <v>48</v>
      </c>
      <c r="M140" t="s">
        <v>49</v>
      </c>
      <c r="N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40" t="e">
        <f>VLOOKUP(TableMPI[[#This Row],[Label]],TableAvg[],2,FALSE)</f>
        <v>#N/A</v>
      </c>
      <c r="P140" t="e">
        <f>VLOOKUP(TableMPI[[#This Row],[Label]],TableAvg[],3,FALSE)</f>
        <v>#N/A</v>
      </c>
      <c r="Q140" t="e">
        <f>TableMPI[[#This Row],[Avg]]-$U$2*TableMPI[[#This Row],[StdDev]]</f>
        <v>#N/A</v>
      </c>
      <c r="R140" t="e">
        <f>TableMPI[[#This Row],[Avg]]+$U$2*TableMPI[[#This Row],[StdDev]]</f>
        <v>#N/A</v>
      </c>
      <c r="S140" t="e">
        <f>IF(AND(TableMPI[[#This Row],[total_time]]&gt;=TableMPI[[#This Row],[Low]], TableMPI[[#This Row],[total_time]]&lt;=TableMPI[[#This Row],[High]]),1,0)</f>
        <v>#N/A</v>
      </c>
    </row>
    <row r="141" spans="1:19" x14ac:dyDescent="0.25">
      <c r="A141" t="s">
        <v>15</v>
      </c>
      <c r="B141">
        <v>15000</v>
      </c>
      <c r="C141">
        <v>100</v>
      </c>
      <c r="D141">
        <v>100000</v>
      </c>
      <c r="E141">
        <v>5</v>
      </c>
      <c r="F141">
        <v>1</v>
      </c>
      <c r="G141">
        <v>150.001395</v>
      </c>
      <c r="H141">
        <v>0.821326</v>
      </c>
      <c r="I141">
        <v>1.9949410000000001</v>
      </c>
      <c r="J141">
        <v>0.49873499999999998</v>
      </c>
      <c r="K141" t="str">
        <f t="shared" si="6"/>
        <v>7</v>
      </c>
      <c r="L141" t="s">
        <v>48</v>
      </c>
      <c r="M141" t="s">
        <v>49</v>
      </c>
      <c r="N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41" t="e">
        <f>VLOOKUP(TableMPI[[#This Row],[Label]],TableAvg[],2,FALSE)</f>
        <v>#N/A</v>
      </c>
      <c r="P141" t="e">
        <f>VLOOKUP(TableMPI[[#This Row],[Label]],TableAvg[],3,FALSE)</f>
        <v>#N/A</v>
      </c>
      <c r="Q141" t="e">
        <f>TableMPI[[#This Row],[Avg]]-$U$2*TableMPI[[#This Row],[StdDev]]</f>
        <v>#N/A</v>
      </c>
      <c r="R141" t="e">
        <f>TableMPI[[#This Row],[Avg]]+$U$2*TableMPI[[#This Row],[StdDev]]</f>
        <v>#N/A</v>
      </c>
      <c r="S141" t="e">
        <f>IF(AND(TableMPI[[#This Row],[total_time]]&gt;=TableMPI[[#This Row],[Low]], TableMPI[[#This Row],[total_time]]&lt;=TableMPI[[#This Row],[High]]),1,0)</f>
        <v>#N/A</v>
      </c>
    </row>
    <row r="142" spans="1:19" x14ac:dyDescent="0.25">
      <c r="A142" t="s">
        <v>15</v>
      </c>
      <c r="B142">
        <v>15000</v>
      </c>
      <c r="C142">
        <v>100</v>
      </c>
      <c r="D142">
        <v>100000</v>
      </c>
      <c r="E142">
        <v>4</v>
      </c>
      <c r="F142">
        <v>1</v>
      </c>
      <c r="G142">
        <v>187.28791000000001</v>
      </c>
      <c r="H142">
        <v>0.79975099999999999</v>
      </c>
      <c r="I142">
        <v>1.4046160000000001</v>
      </c>
      <c r="J142">
        <v>0.46820499999999998</v>
      </c>
      <c r="K142" t="str">
        <f t="shared" si="6"/>
        <v>7</v>
      </c>
      <c r="L142" t="s">
        <v>48</v>
      </c>
      <c r="M142" t="s">
        <v>49</v>
      </c>
      <c r="N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42" t="e">
        <f>VLOOKUP(TableMPI[[#This Row],[Label]],TableAvg[],2,FALSE)</f>
        <v>#N/A</v>
      </c>
      <c r="P142" t="e">
        <f>VLOOKUP(TableMPI[[#This Row],[Label]],TableAvg[],3,FALSE)</f>
        <v>#N/A</v>
      </c>
      <c r="Q142" t="e">
        <f>TableMPI[[#This Row],[Avg]]-$U$2*TableMPI[[#This Row],[StdDev]]</f>
        <v>#N/A</v>
      </c>
      <c r="R142" t="e">
        <f>TableMPI[[#This Row],[Avg]]+$U$2*TableMPI[[#This Row],[StdDev]]</f>
        <v>#N/A</v>
      </c>
      <c r="S142" t="e">
        <f>IF(AND(TableMPI[[#This Row],[total_time]]&gt;=TableMPI[[#This Row],[Low]], TableMPI[[#This Row],[total_time]]&lt;=TableMPI[[#This Row],[High]]),1,0)</f>
        <v>#N/A</v>
      </c>
    </row>
    <row r="143" spans="1:19" x14ac:dyDescent="0.25">
      <c r="A143" t="s">
        <v>15</v>
      </c>
      <c r="B143">
        <v>15000</v>
      </c>
      <c r="C143">
        <v>100</v>
      </c>
      <c r="D143">
        <v>100000</v>
      </c>
      <c r="E143">
        <v>3</v>
      </c>
      <c r="F143">
        <v>1</v>
      </c>
      <c r="G143">
        <v>248.934968</v>
      </c>
      <c r="H143">
        <v>0.96450400000000003</v>
      </c>
      <c r="I143">
        <v>1.273712</v>
      </c>
      <c r="J143">
        <v>0.63685599999999998</v>
      </c>
      <c r="K143" t="str">
        <f t="shared" si="6"/>
        <v>7</v>
      </c>
      <c r="L143" t="s">
        <v>48</v>
      </c>
      <c r="M143" t="s">
        <v>49</v>
      </c>
      <c r="N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43" t="e">
        <f>VLOOKUP(TableMPI[[#This Row],[Label]],TableAvg[],2,FALSE)</f>
        <v>#N/A</v>
      </c>
      <c r="P143" t="e">
        <f>VLOOKUP(TableMPI[[#This Row],[Label]],TableAvg[],3,FALSE)</f>
        <v>#N/A</v>
      </c>
      <c r="Q143" t="e">
        <f>TableMPI[[#This Row],[Avg]]-$U$2*TableMPI[[#This Row],[StdDev]]</f>
        <v>#N/A</v>
      </c>
      <c r="R143" t="e">
        <f>TableMPI[[#This Row],[Avg]]+$U$2*TableMPI[[#This Row],[StdDev]]</f>
        <v>#N/A</v>
      </c>
      <c r="S143" t="e">
        <f>IF(AND(TableMPI[[#This Row],[total_time]]&gt;=TableMPI[[#This Row],[Low]], TableMPI[[#This Row],[total_time]]&lt;=TableMPI[[#This Row],[High]]),1,0)</f>
        <v>#N/A</v>
      </c>
    </row>
    <row r="144" spans="1:19" x14ac:dyDescent="0.25">
      <c r="A144" t="s">
        <v>15</v>
      </c>
      <c r="B144">
        <v>15000</v>
      </c>
      <c r="C144">
        <v>100</v>
      </c>
      <c r="D144">
        <v>100000</v>
      </c>
      <c r="E144">
        <v>2</v>
      </c>
      <c r="F144">
        <v>1</v>
      </c>
      <c r="G144">
        <v>372.78839699999997</v>
      </c>
      <c r="H144">
        <v>0.84537300000000004</v>
      </c>
      <c r="I144">
        <v>0.50827900000000004</v>
      </c>
      <c r="J144">
        <v>0.50827900000000004</v>
      </c>
      <c r="K144" t="str">
        <f t="shared" si="6"/>
        <v>7</v>
      </c>
      <c r="L144" t="s">
        <v>48</v>
      </c>
      <c r="M144" t="s">
        <v>49</v>
      </c>
      <c r="N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44" t="e">
        <f>VLOOKUP(TableMPI[[#This Row],[Label]],TableAvg[],2,FALSE)</f>
        <v>#N/A</v>
      </c>
      <c r="P144" t="e">
        <f>VLOOKUP(TableMPI[[#This Row],[Label]],TableAvg[],3,FALSE)</f>
        <v>#N/A</v>
      </c>
      <c r="Q144" t="e">
        <f>TableMPI[[#This Row],[Avg]]-$U$2*TableMPI[[#This Row],[StdDev]]</f>
        <v>#N/A</v>
      </c>
      <c r="R144" t="e">
        <f>TableMPI[[#This Row],[Avg]]+$U$2*TableMPI[[#This Row],[StdDev]]</f>
        <v>#N/A</v>
      </c>
      <c r="S144" t="e">
        <f>IF(AND(TableMPI[[#This Row],[total_time]]&gt;=TableMPI[[#This Row],[Low]], TableMPI[[#This Row],[total_time]]&lt;=TableMPI[[#This Row],[High]]),1,0)</f>
        <v>#N/A</v>
      </c>
    </row>
    <row r="145" spans="1:19" x14ac:dyDescent="0.25">
      <c r="A145" t="s">
        <v>15</v>
      </c>
      <c r="B145">
        <v>15000</v>
      </c>
      <c r="C145">
        <v>100</v>
      </c>
      <c r="D145">
        <v>100000</v>
      </c>
      <c r="E145">
        <v>1</v>
      </c>
      <c r="F145">
        <v>1</v>
      </c>
      <c r="G145">
        <v>748.35875299999998</v>
      </c>
      <c r="H145">
        <v>0.80066800000000005</v>
      </c>
      <c r="I145">
        <v>0</v>
      </c>
      <c r="J145">
        <v>0</v>
      </c>
      <c r="K145" t="str">
        <f t="shared" si="6"/>
        <v>7</v>
      </c>
      <c r="L145" t="s">
        <v>48</v>
      </c>
      <c r="M145" t="s">
        <v>49</v>
      </c>
      <c r="N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45" t="e">
        <f>VLOOKUP(TableMPI[[#This Row],[Label]],TableAvg[],2,FALSE)</f>
        <v>#N/A</v>
      </c>
      <c r="P145" t="e">
        <f>VLOOKUP(TableMPI[[#This Row],[Label]],TableAvg[],3,FALSE)</f>
        <v>#N/A</v>
      </c>
      <c r="Q145" t="e">
        <f>TableMPI[[#This Row],[Avg]]-$U$2*TableMPI[[#This Row],[StdDev]]</f>
        <v>#N/A</v>
      </c>
      <c r="R145" t="e">
        <f>TableMPI[[#This Row],[Avg]]+$U$2*TableMPI[[#This Row],[StdDev]]</f>
        <v>#N/A</v>
      </c>
      <c r="S145" t="e">
        <f>IF(AND(TableMPI[[#This Row],[total_time]]&gt;=TableMPI[[#This Row],[Low]], TableMPI[[#This Row],[total_time]]&lt;=TableMPI[[#This Row],[High]]),1,0)</f>
        <v>#N/A</v>
      </c>
    </row>
    <row r="146" spans="1:19" x14ac:dyDescent="0.25">
      <c r="A146" t="s">
        <v>15</v>
      </c>
      <c r="B146">
        <v>15000</v>
      </c>
      <c r="C146">
        <v>100</v>
      </c>
      <c r="D146">
        <v>100000</v>
      </c>
      <c r="E146">
        <v>12</v>
      </c>
      <c r="F146">
        <v>1</v>
      </c>
      <c r="G146">
        <v>63.677934</v>
      </c>
      <c r="H146">
        <v>0.72780400000000001</v>
      </c>
      <c r="I146">
        <v>4.425319</v>
      </c>
      <c r="J146">
        <v>0.40230199999999999</v>
      </c>
      <c r="K146" t="str">
        <f t="shared" si="6"/>
        <v>7</v>
      </c>
      <c r="L146" t="s">
        <v>48</v>
      </c>
      <c r="M146" t="s">
        <v>49</v>
      </c>
      <c r="N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46" t="e">
        <f>VLOOKUP(TableMPI[[#This Row],[Label]],TableAvg[],2,FALSE)</f>
        <v>#N/A</v>
      </c>
      <c r="P146" t="e">
        <f>VLOOKUP(TableMPI[[#This Row],[Label]],TableAvg[],3,FALSE)</f>
        <v>#N/A</v>
      </c>
      <c r="Q146" t="e">
        <f>TableMPI[[#This Row],[Avg]]-$U$2*TableMPI[[#This Row],[StdDev]]</f>
        <v>#N/A</v>
      </c>
      <c r="R146" t="e">
        <f>TableMPI[[#This Row],[Avg]]+$U$2*TableMPI[[#This Row],[StdDev]]</f>
        <v>#N/A</v>
      </c>
      <c r="S146" t="e">
        <f>IF(AND(TableMPI[[#This Row],[total_time]]&gt;=TableMPI[[#This Row],[Low]], TableMPI[[#This Row],[total_time]]&lt;=TableMPI[[#This Row],[High]]),1,0)</f>
        <v>#N/A</v>
      </c>
    </row>
    <row r="147" spans="1:19" x14ac:dyDescent="0.25">
      <c r="A147" t="s">
        <v>15</v>
      </c>
      <c r="B147">
        <v>15000</v>
      </c>
      <c r="C147">
        <v>100</v>
      </c>
      <c r="D147">
        <v>100000</v>
      </c>
      <c r="E147">
        <v>11</v>
      </c>
      <c r="F147">
        <v>1</v>
      </c>
      <c r="G147">
        <v>69.324301000000006</v>
      </c>
      <c r="H147">
        <v>0.72217900000000002</v>
      </c>
      <c r="I147">
        <v>4.0255280000000004</v>
      </c>
      <c r="J147">
        <v>0.40255299999999999</v>
      </c>
      <c r="K147" t="str">
        <f t="shared" si="6"/>
        <v>7</v>
      </c>
      <c r="L147" t="s">
        <v>48</v>
      </c>
      <c r="M147" t="s">
        <v>49</v>
      </c>
      <c r="N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47" t="e">
        <f>VLOOKUP(TableMPI[[#This Row],[Label]],TableAvg[],2,FALSE)</f>
        <v>#N/A</v>
      </c>
      <c r="P147" t="e">
        <f>VLOOKUP(TableMPI[[#This Row],[Label]],TableAvg[],3,FALSE)</f>
        <v>#N/A</v>
      </c>
      <c r="Q147" t="e">
        <f>TableMPI[[#This Row],[Avg]]-$U$2*TableMPI[[#This Row],[StdDev]]</f>
        <v>#N/A</v>
      </c>
      <c r="R147" t="e">
        <f>TableMPI[[#This Row],[Avg]]+$U$2*TableMPI[[#This Row],[StdDev]]</f>
        <v>#N/A</v>
      </c>
      <c r="S147" t="e">
        <f>IF(AND(TableMPI[[#This Row],[total_time]]&gt;=TableMPI[[#This Row],[Low]], TableMPI[[#This Row],[total_time]]&lt;=TableMPI[[#This Row],[High]]),1,0)</f>
        <v>#N/A</v>
      </c>
    </row>
    <row r="148" spans="1:19" x14ac:dyDescent="0.25">
      <c r="A148" t="s">
        <v>15</v>
      </c>
      <c r="B148">
        <v>15000</v>
      </c>
      <c r="C148">
        <v>100</v>
      </c>
      <c r="D148">
        <v>100000</v>
      </c>
      <c r="E148">
        <v>10</v>
      </c>
      <c r="F148">
        <v>1</v>
      </c>
      <c r="G148">
        <v>76.032658999999995</v>
      </c>
      <c r="H148">
        <v>0.71612500000000001</v>
      </c>
      <c r="I148">
        <v>3.4839989999999998</v>
      </c>
      <c r="J148">
        <v>0.38711099999999998</v>
      </c>
      <c r="K148" t="str">
        <f t="shared" si="6"/>
        <v>7</v>
      </c>
      <c r="L148" t="s">
        <v>48</v>
      </c>
      <c r="M148" t="s">
        <v>49</v>
      </c>
      <c r="N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48" t="e">
        <f>VLOOKUP(TableMPI[[#This Row],[Label]],TableAvg[],2,FALSE)</f>
        <v>#N/A</v>
      </c>
      <c r="P148" t="e">
        <f>VLOOKUP(TableMPI[[#This Row],[Label]],TableAvg[],3,FALSE)</f>
        <v>#N/A</v>
      </c>
      <c r="Q148" t="e">
        <f>TableMPI[[#This Row],[Avg]]-$U$2*TableMPI[[#This Row],[StdDev]]</f>
        <v>#N/A</v>
      </c>
      <c r="R148" t="e">
        <f>TableMPI[[#This Row],[Avg]]+$U$2*TableMPI[[#This Row],[StdDev]]</f>
        <v>#N/A</v>
      </c>
      <c r="S148" t="e">
        <f>IF(AND(TableMPI[[#This Row],[total_time]]&gt;=TableMPI[[#This Row],[Low]], TableMPI[[#This Row],[total_time]]&lt;=TableMPI[[#This Row],[High]]),1,0)</f>
        <v>#N/A</v>
      </c>
    </row>
    <row r="149" spans="1:19" x14ac:dyDescent="0.25">
      <c r="A149" t="s">
        <v>15</v>
      </c>
      <c r="B149">
        <v>15000</v>
      </c>
      <c r="C149">
        <v>100</v>
      </c>
      <c r="D149">
        <v>100000</v>
      </c>
      <c r="E149">
        <v>9</v>
      </c>
      <c r="F149">
        <v>1</v>
      </c>
      <c r="G149">
        <v>84.245012000000003</v>
      </c>
      <c r="H149">
        <v>0.74690800000000002</v>
      </c>
      <c r="I149">
        <v>3.3833890000000002</v>
      </c>
      <c r="J149">
        <v>0.42292400000000002</v>
      </c>
      <c r="K149" t="str">
        <f t="shared" si="6"/>
        <v>7</v>
      </c>
      <c r="L149" t="s">
        <v>48</v>
      </c>
      <c r="M149" t="s">
        <v>49</v>
      </c>
      <c r="N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49" t="e">
        <f>VLOOKUP(TableMPI[[#This Row],[Label]],TableAvg[],2,FALSE)</f>
        <v>#N/A</v>
      </c>
      <c r="P149" t="e">
        <f>VLOOKUP(TableMPI[[#This Row],[Label]],TableAvg[],3,FALSE)</f>
        <v>#N/A</v>
      </c>
      <c r="Q149" t="e">
        <f>TableMPI[[#This Row],[Avg]]-$U$2*TableMPI[[#This Row],[StdDev]]</f>
        <v>#N/A</v>
      </c>
      <c r="R149" t="e">
        <f>TableMPI[[#This Row],[Avg]]+$U$2*TableMPI[[#This Row],[StdDev]]</f>
        <v>#N/A</v>
      </c>
      <c r="S149" t="e">
        <f>IF(AND(TableMPI[[#This Row],[total_time]]&gt;=TableMPI[[#This Row],[Low]], TableMPI[[#This Row],[total_time]]&lt;=TableMPI[[#This Row],[High]]),1,0)</f>
        <v>#N/A</v>
      </c>
    </row>
    <row r="150" spans="1:19" x14ac:dyDescent="0.25">
      <c r="A150" t="s">
        <v>15</v>
      </c>
      <c r="B150">
        <v>15000</v>
      </c>
      <c r="C150">
        <v>100</v>
      </c>
      <c r="D150">
        <v>100000</v>
      </c>
      <c r="E150">
        <v>8</v>
      </c>
      <c r="F150">
        <v>1</v>
      </c>
      <c r="G150">
        <v>94.518929</v>
      </c>
      <c r="H150">
        <v>0.68192600000000003</v>
      </c>
      <c r="I150">
        <v>2.4807109999999999</v>
      </c>
      <c r="J150">
        <v>0.35438700000000001</v>
      </c>
      <c r="K150" t="str">
        <f t="shared" si="6"/>
        <v>7</v>
      </c>
      <c r="L150" t="s">
        <v>48</v>
      </c>
      <c r="M150" t="s">
        <v>49</v>
      </c>
      <c r="N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50" t="e">
        <f>VLOOKUP(TableMPI[[#This Row],[Label]],TableAvg[],2,FALSE)</f>
        <v>#N/A</v>
      </c>
      <c r="P150" t="e">
        <f>VLOOKUP(TableMPI[[#This Row],[Label]],TableAvg[],3,FALSE)</f>
        <v>#N/A</v>
      </c>
      <c r="Q150" t="e">
        <f>TableMPI[[#This Row],[Avg]]-$U$2*TableMPI[[#This Row],[StdDev]]</f>
        <v>#N/A</v>
      </c>
      <c r="R150" t="e">
        <f>TableMPI[[#This Row],[Avg]]+$U$2*TableMPI[[#This Row],[StdDev]]</f>
        <v>#N/A</v>
      </c>
      <c r="S150" t="e">
        <f>IF(AND(TableMPI[[#This Row],[total_time]]&gt;=TableMPI[[#This Row],[Low]], TableMPI[[#This Row],[total_time]]&lt;=TableMPI[[#This Row],[High]]),1,0)</f>
        <v>#N/A</v>
      </c>
    </row>
    <row r="151" spans="1:19" x14ac:dyDescent="0.25">
      <c r="A151" t="s">
        <v>15</v>
      </c>
      <c r="B151">
        <v>15000</v>
      </c>
      <c r="C151">
        <v>100</v>
      </c>
      <c r="D151">
        <v>100000</v>
      </c>
      <c r="E151">
        <v>7</v>
      </c>
      <c r="F151">
        <v>1</v>
      </c>
      <c r="G151">
        <v>108.129336</v>
      </c>
      <c r="H151">
        <v>1.0702240000000001</v>
      </c>
      <c r="I151">
        <v>4.4553880000000001</v>
      </c>
      <c r="J151">
        <v>0.74256500000000003</v>
      </c>
      <c r="K151" t="str">
        <f t="shared" si="6"/>
        <v>7</v>
      </c>
      <c r="L151" t="s">
        <v>48</v>
      </c>
      <c r="M151" t="s">
        <v>49</v>
      </c>
      <c r="N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51" t="e">
        <f>VLOOKUP(TableMPI[[#This Row],[Label]],TableAvg[],2,FALSE)</f>
        <v>#N/A</v>
      </c>
      <c r="P151" t="e">
        <f>VLOOKUP(TableMPI[[#This Row],[Label]],TableAvg[],3,FALSE)</f>
        <v>#N/A</v>
      </c>
      <c r="Q151" t="e">
        <f>TableMPI[[#This Row],[Avg]]-$U$2*TableMPI[[#This Row],[StdDev]]</f>
        <v>#N/A</v>
      </c>
      <c r="R151" t="e">
        <f>TableMPI[[#This Row],[Avg]]+$U$2*TableMPI[[#This Row],[StdDev]]</f>
        <v>#N/A</v>
      </c>
      <c r="S151" t="e">
        <f>IF(AND(TableMPI[[#This Row],[total_time]]&gt;=TableMPI[[#This Row],[Low]], TableMPI[[#This Row],[total_time]]&lt;=TableMPI[[#This Row],[High]]),1,0)</f>
        <v>#N/A</v>
      </c>
    </row>
    <row r="152" spans="1:19" x14ac:dyDescent="0.25">
      <c r="A152" t="s">
        <v>15</v>
      </c>
      <c r="B152">
        <v>15000</v>
      </c>
      <c r="C152">
        <v>100</v>
      </c>
      <c r="D152">
        <v>100000</v>
      </c>
      <c r="E152">
        <v>6</v>
      </c>
      <c r="F152">
        <v>1</v>
      </c>
      <c r="G152">
        <v>125.40236899999999</v>
      </c>
      <c r="H152">
        <v>0.87749900000000003</v>
      </c>
      <c r="I152">
        <v>2.6057739999999998</v>
      </c>
      <c r="J152">
        <v>0.52115500000000003</v>
      </c>
      <c r="K152" t="str">
        <f t="shared" si="6"/>
        <v>7</v>
      </c>
      <c r="L152" t="s">
        <v>48</v>
      </c>
      <c r="M152" t="s">
        <v>49</v>
      </c>
      <c r="N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52" t="e">
        <f>VLOOKUP(TableMPI[[#This Row],[Label]],TableAvg[],2,FALSE)</f>
        <v>#N/A</v>
      </c>
      <c r="P152" t="e">
        <f>VLOOKUP(TableMPI[[#This Row],[Label]],TableAvg[],3,FALSE)</f>
        <v>#N/A</v>
      </c>
      <c r="Q152" t="e">
        <f>TableMPI[[#This Row],[Avg]]-$U$2*TableMPI[[#This Row],[StdDev]]</f>
        <v>#N/A</v>
      </c>
      <c r="R152" t="e">
        <f>TableMPI[[#This Row],[Avg]]+$U$2*TableMPI[[#This Row],[StdDev]]</f>
        <v>#N/A</v>
      </c>
      <c r="S152" t="e">
        <f>IF(AND(TableMPI[[#This Row],[total_time]]&gt;=TableMPI[[#This Row],[Low]], TableMPI[[#This Row],[total_time]]&lt;=TableMPI[[#This Row],[High]]),1,0)</f>
        <v>#N/A</v>
      </c>
    </row>
    <row r="153" spans="1:19" x14ac:dyDescent="0.25">
      <c r="A153" t="s">
        <v>15</v>
      </c>
      <c r="B153">
        <v>15000</v>
      </c>
      <c r="C153">
        <v>100</v>
      </c>
      <c r="D153">
        <v>100000</v>
      </c>
      <c r="E153">
        <v>5</v>
      </c>
      <c r="F153">
        <v>1</v>
      </c>
      <c r="G153">
        <v>149.99707000000001</v>
      </c>
      <c r="H153">
        <v>0.83594299999999999</v>
      </c>
      <c r="I153">
        <v>2.0927859999999998</v>
      </c>
      <c r="J153">
        <v>0.52319700000000002</v>
      </c>
      <c r="K153" t="str">
        <f t="shared" si="6"/>
        <v>7</v>
      </c>
      <c r="L153" t="s">
        <v>48</v>
      </c>
      <c r="M153" t="s">
        <v>49</v>
      </c>
      <c r="N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53" t="e">
        <f>VLOOKUP(TableMPI[[#This Row],[Label]],TableAvg[],2,FALSE)</f>
        <v>#N/A</v>
      </c>
      <c r="P153" t="e">
        <f>VLOOKUP(TableMPI[[#This Row],[Label]],TableAvg[],3,FALSE)</f>
        <v>#N/A</v>
      </c>
      <c r="Q153" t="e">
        <f>TableMPI[[#This Row],[Avg]]-$U$2*TableMPI[[#This Row],[StdDev]]</f>
        <v>#N/A</v>
      </c>
      <c r="R153" t="e">
        <f>TableMPI[[#This Row],[Avg]]+$U$2*TableMPI[[#This Row],[StdDev]]</f>
        <v>#N/A</v>
      </c>
      <c r="S153" t="e">
        <f>IF(AND(TableMPI[[#This Row],[total_time]]&gt;=TableMPI[[#This Row],[Low]], TableMPI[[#This Row],[total_time]]&lt;=TableMPI[[#This Row],[High]]),1,0)</f>
        <v>#N/A</v>
      </c>
    </row>
    <row r="154" spans="1:19" x14ac:dyDescent="0.25">
      <c r="A154" t="s">
        <v>15</v>
      </c>
      <c r="B154">
        <v>15000</v>
      </c>
      <c r="C154">
        <v>100</v>
      </c>
      <c r="D154">
        <v>100000</v>
      </c>
      <c r="E154">
        <v>4</v>
      </c>
      <c r="F154">
        <v>1</v>
      </c>
      <c r="G154">
        <v>186.96413200000001</v>
      </c>
      <c r="H154">
        <v>0.772702</v>
      </c>
      <c r="I154">
        <v>1.3789260000000001</v>
      </c>
      <c r="J154">
        <v>0.459642</v>
      </c>
      <c r="K154" t="str">
        <f t="shared" si="6"/>
        <v>7</v>
      </c>
      <c r="L154" t="s">
        <v>48</v>
      </c>
      <c r="M154" t="s">
        <v>49</v>
      </c>
      <c r="N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54" t="e">
        <f>VLOOKUP(TableMPI[[#This Row],[Label]],TableAvg[],2,FALSE)</f>
        <v>#N/A</v>
      </c>
      <c r="P154" t="e">
        <f>VLOOKUP(TableMPI[[#This Row],[Label]],TableAvg[],3,FALSE)</f>
        <v>#N/A</v>
      </c>
      <c r="Q154" t="e">
        <f>TableMPI[[#This Row],[Avg]]-$U$2*TableMPI[[#This Row],[StdDev]]</f>
        <v>#N/A</v>
      </c>
      <c r="R154" t="e">
        <f>TableMPI[[#This Row],[Avg]]+$U$2*TableMPI[[#This Row],[StdDev]]</f>
        <v>#N/A</v>
      </c>
      <c r="S154" t="e">
        <f>IF(AND(TableMPI[[#This Row],[total_time]]&gt;=TableMPI[[#This Row],[Low]], TableMPI[[#This Row],[total_time]]&lt;=TableMPI[[#This Row],[High]]),1,0)</f>
        <v>#N/A</v>
      </c>
    </row>
    <row r="155" spans="1:19" x14ac:dyDescent="0.25">
      <c r="A155" t="s">
        <v>15</v>
      </c>
      <c r="B155">
        <v>15000</v>
      </c>
      <c r="C155">
        <v>100</v>
      </c>
      <c r="D155">
        <v>100000</v>
      </c>
      <c r="E155">
        <v>3</v>
      </c>
      <c r="F155">
        <v>1</v>
      </c>
      <c r="G155">
        <v>248.856166</v>
      </c>
      <c r="H155">
        <v>0.81580299999999994</v>
      </c>
      <c r="I155">
        <v>0.97820700000000005</v>
      </c>
      <c r="J155">
        <v>0.48910399999999998</v>
      </c>
      <c r="K155" t="str">
        <f t="shared" si="6"/>
        <v>7</v>
      </c>
      <c r="L155" t="s">
        <v>48</v>
      </c>
      <c r="M155" t="s">
        <v>49</v>
      </c>
      <c r="N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55" t="e">
        <f>VLOOKUP(TableMPI[[#This Row],[Label]],TableAvg[],2,FALSE)</f>
        <v>#N/A</v>
      </c>
      <c r="P155" t="e">
        <f>VLOOKUP(TableMPI[[#This Row],[Label]],TableAvg[],3,FALSE)</f>
        <v>#N/A</v>
      </c>
      <c r="Q155" t="e">
        <f>TableMPI[[#This Row],[Avg]]-$U$2*TableMPI[[#This Row],[StdDev]]</f>
        <v>#N/A</v>
      </c>
      <c r="R155" t="e">
        <f>TableMPI[[#This Row],[Avg]]+$U$2*TableMPI[[#This Row],[StdDev]]</f>
        <v>#N/A</v>
      </c>
      <c r="S155" t="e">
        <f>IF(AND(TableMPI[[#This Row],[total_time]]&gt;=TableMPI[[#This Row],[Low]], TableMPI[[#This Row],[total_time]]&lt;=TableMPI[[#This Row],[High]]),1,0)</f>
        <v>#N/A</v>
      </c>
    </row>
    <row r="156" spans="1:19" x14ac:dyDescent="0.25">
      <c r="A156" t="s">
        <v>15</v>
      </c>
      <c r="B156">
        <v>15000</v>
      </c>
      <c r="C156">
        <v>100</v>
      </c>
      <c r="D156">
        <v>100000</v>
      </c>
      <c r="E156">
        <v>2</v>
      </c>
      <c r="F156">
        <v>1</v>
      </c>
      <c r="G156">
        <v>372.005064</v>
      </c>
      <c r="H156">
        <v>0.86716099999999996</v>
      </c>
      <c r="I156">
        <v>0.54313</v>
      </c>
      <c r="J156">
        <v>0.54313</v>
      </c>
      <c r="K156" t="str">
        <f t="shared" si="6"/>
        <v>7</v>
      </c>
      <c r="L156" t="s">
        <v>48</v>
      </c>
      <c r="M156" t="s">
        <v>49</v>
      </c>
      <c r="N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56" t="e">
        <f>VLOOKUP(TableMPI[[#This Row],[Label]],TableAvg[],2,FALSE)</f>
        <v>#N/A</v>
      </c>
      <c r="P156" t="e">
        <f>VLOOKUP(TableMPI[[#This Row],[Label]],TableAvg[],3,FALSE)</f>
        <v>#N/A</v>
      </c>
      <c r="Q156" t="e">
        <f>TableMPI[[#This Row],[Avg]]-$U$2*TableMPI[[#This Row],[StdDev]]</f>
        <v>#N/A</v>
      </c>
      <c r="R156" t="e">
        <f>TableMPI[[#This Row],[Avg]]+$U$2*TableMPI[[#This Row],[StdDev]]</f>
        <v>#N/A</v>
      </c>
      <c r="S156" t="e">
        <f>IF(AND(TableMPI[[#This Row],[total_time]]&gt;=TableMPI[[#This Row],[Low]], TableMPI[[#This Row],[total_time]]&lt;=TableMPI[[#This Row],[High]]),1,0)</f>
        <v>#N/A</v>
      </c>
    </row>
    <row r="157" spans="1:19" x14ac:dyDescent="0.25">
      <c r="A157" t="s">
        <v>15</v>
      </c>
      <c r="B157">
        <v>15000</v>
      </c>
      <c r="C157">
        <v>100</v>
      </c>
      <c r="D157">
        <v>100000</v>
      </c>
      <c r="E157">
        <v>1</v>
      </c>
      <c r="F157">
        <v>1</v>
      </c>
      <c r="G157">
        <v>748.20587699999999</v>
      </c>
      <c r="H157">
        <v>0.80955500000000002</v>
      </c>
      <c r="I157">
        <v>0</v>
      </c>
      <c r="J157">
        <v>0</v>
      </c>
      <c r="K157" t="str">
        <f t="shared" si="6"/>
        <v>7</v>
      </c>
      <c r="L157" t="s">
        <v>48</v>
      </c>
      <c r="M157" t="s">
        <v>49</v>
      </c>
      <c r="N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57" t="e">
        <f>VLOOKUP(TableMPI[[#This Row],[Label]],TableAvg[],2,FALSE)</f>
        <v>#N/A</v>
      </c>
      <c r="P157" t="e">
        <f>VLOOKUP(TableMPI[[#This Row],[Label]],TableAvg[],3,FALSE)</f>
        <v>#N/A</v>
      </c>
      <c r="Q157" t="e">
        <f>TableMPI[[#This Row],[Avg]]-$U$2*TableMPI[[#This Row],[StdDev]]</f>
        <v>#N/A</v>
      </c>
      <c r="R157" t="e">
        <f>TableMPI[[#This Row],[Avg]]+$U$2*TableMPI[[#This Row],[StdDev]]</f>
        <v>#N/A</v>
      </c>
      <c r="S157" t="e">
        <f>IF(AND(TableMPI[[#This Row],[total_time]]&gt;=TableMPI[[#This Row],[Low]], TableMPI[[#This Row],[total_time]]&lt;=TableMPI[[#This Row],[High]]),1,0)</f>
        <v>#N/A</v>
      </c>
    </row>
    <row r="158" spans="1:19" x14ac:dyDescent="0.25">
      <c r="A158" t="s">
        <v>15</v>
      </c>
      <c r="B158">
        <v>15000</v>
      </c>
      <c r="C158">
        <v>100</v>
      </c>
      <c r="D158">
        <v>100000</v>
      </c>
      <c r="E158">
        <v>12</v>
      </c>
      <c r="F158">
        <v>1</v>
      </c>
      <c r="G158">
        <v>63.710208000000002</v>
      </c>
      <c r="H158">
        <v>0.750444</v>
      </c>
      <c r="I158">
        <v>4.7882389999999999</v>
      </c>
      <c r="J158">
        <v>0.43529400000000001</v>
      </c>
      <c r="K158" t="str">
        <f t="shared" si="6"/>
        <v>7</v>
      </c>
      <c r="L158" t="s">
        <v>48</v>
      </c>
      <c r="M158" t="s">
        <v>49</v>
      </c>
      <c r="N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58" t="e">
        <f>VLOOKUP(TableMPI[[#This Row],[Label]],TableAvg[],2,FALSE)</f>
        <v>#N/A</v>
      </c>
      <c r="P158" t="e">
        <f>VLOOKUP(TableMPI[[#This Row],[Label]],TableAvg[],3,FALSE)</f>
        <v>#N/A</v>
      </c>
      <c r="Q158" t="e">
        <f>TableMPI[[#This Row],[Avg]]-$U$2*TableMPI[[#This Row],[StdDev]]</f>
        <v>#N/A</v>
      </c>
      <c r="R158" t="e">
        <f>TableMPI[[#This Row],[Avg]]+$U$2*TableMPI[[#This Row],[StdDev]]</f>
        <v>#N/A</v>
      </c>
      <c r="S158" t="e">
        <f>IF(AND(TableMPI[[#This Row],[total_time]]&gt;=TableMPI[[#This Row],[Low]], TableMPI[[#This Row],[total_time]]&lt;=TableMPI[[#This Row],[High]]),1,0)</f>
        <v>#N/A</v>
      </c>
    </row>
    <row r="159" spans="1:19" x14ac:dyDescent="0.25">
      <c r="A159" t="s">
        <v>15</v>
      </c>
      <c r="B159">
        <v>15000</v>
      </c>
      <c r="C159">
        <v>100</v>
      </c>
      <c r="D159">
        <v>100000</v>
      </c>
      <c r="E159">
        <v>11</v>
      </c>
      <c r="F159">
        <v>1</v>
      </c>
      <c r="G159">
        <v>69.279736</v>
      </c>
      <c r="H159">
        <v>0.74124699999999999</v>
      </c>
      <c r="I159">
        <v>4.0889449999999998</v>
      </c>
      <c r="J159">
        <v>0.40889500000000001</v>
      </c>
      <c r="K159" t="str">
        <f t="shared" si="6"/>
        <v>7</v>
      </c>
      <c r="L159" t="s">
        <v>48</v>
      </c>
      <c r="M159" t="s">
        <v>49</v>
      </c>
      <c r="N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59" t="e">
        <f>VLOOKUP(TableMPI[[#This Row],[Label]],TableAvg[],2,FALSE)</f>
        <v>#N/A</v>
      </c>
      <c r="P159" t="e">
        <f>VLOOKUP(TableMPI[[#This Row],[Label]],TableAvg[],3,FALSE)</f>
        <v>#N/A</v>
      </c>
      <c r="Q159" t="e">
        <f>TableMPI[[#This Row],[Avg]]-$U$2*TableMPI[[#This Row],[StdDev]]</f>
        <v>#N/A</v>
      </c>
      <c r="R159" t="e">
        <f>TableMPI[[#This Row],[Avg]]+$U$2*TableMPI[[#This Row],[StdDev]]</f>
        <v>#N/A</v>
      </c>
      <c r="S159" t="e">
        <f>IF(AND(TableMPI[[#This Row],[total_time]]&gt;=TableMPI[[#This Row],[Low]], TableMPI[[#This Row],[total_time]]&lt;=TableMPI[[#This Row],[High]]),1,0)</f>
        <v>#N/A</v>
      </c>
    </row>
    <row r="160" spans="1:19" x14ac:dyDescent="0.25">
      <c r="A160" t="s">
        <v>15</v>
      </c>
      <c r="B160">
        <v>15000</v>
      </c>
      <c r="C160">
        <v>100</v>
      </c>
      <c r="D160">
        <v>100000</v>
      </c>
      <c r="E160">
        <v>10</v>
      </c>
      <c r="F160">
        <v>1</v>
      </c>
      <c r="G160">
        <v>75.996630999999994</v>
      </c>
      <c r="H160">
        <v>0.685832</v>
      </c>
      <c r="I160">
        <v>3.2567249999999999</v>
      </c>
      <c r="J160">
        <v>0.36185800000000001</v>
      </c>
      <c r="K160" t="str">
        <f t="shared" si="6"/>
        <v>7</v>
      </c>
      <c r="L160" t="s">
        <v>48</v>
      </c>
      <c r="M160" t="s">
        <v>49</v>
      </c>
      <c r="N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60" t="e">
        <f>VLOOKUP(TableMPI[[#This Row],[Label]],TableAvg[],2,FALSE)</f>
        <v>#N/A</v>
      </c>
      <c r="P160" t="e">
        <f>VLOOKUP(TableMPI[[#This Row],[Label]],TableAvg[],3,FALSE)</f>
        <v>#N/A</v>
      </c>
      <c r="Q160" t="e">
        <f>TableMPI[[#This Row],[Avg]]-$U$2*TableMPI[[#This Row],[StdDev]]</f>
        <v>#N/A</v>
      </c>
      <c r="R160" t="e">
        <f>TableMPI[[#This Row],[Avg]]+$U$2*TableMPI[[#This Row],[StdDev]]</f>
        <v>#N/A</v>
      </c>
      <c r="S160" t="e">
        <f>IF(AND(TableMPI[[#This Row],[total_time]]&gt;=TableMPI[[#This Row],[Low]], TableMPI[[#This Row],[total_time]]&lt;=TableMPI[[#This Row],[High]]),1,0)</f>
        <v>#N/A</v>
      </c>
    </row>
    <row r="161" spans="1:19" x14ac:dyDescent="0.25">
      <c r="A161" t="s">
        <v>15</v>
      </c>
      <c r="B161">
        <v>15000</v>
      </c>
      <c r="C161">
        <v>100</v>
      </c>
      <c r="D161">
        <v>100000</v>
      </c>
      <c r="E161">
        <v>9</v>
      </c>
      <c r="F161">
        <v>1</v>
      </c>
      <c r="G161">
        <v>84.239825999999994</v>
      </c>
      <c r="H161">
        <v>0.72999400000000003</v>
      </c>
      <c r="I161">
        <v>3.2554090000000002</v>
      </c>
      <c r="J161">
        <v>0.40692600000000001</v>
      </c>
      <c r="K161" t="str">
        <f t="shared" si="6"/>
        <v>7</v>
      </c>
      <c r="L161" t="s">
        <v>48</v>
      </c>
      <c r="M161" t="s">
        <v>49</v>
      </c>
      <c r="N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61" t="e">
        <f>VLOOKUP(TableMPI[[#This Row],[Label]],TableAvg[],2,FALSE)</f>
        <v>#N/A</v>
      </c>
      <c r="P161" t="e">
        <f>VLOOKUP(TableMPI[[#This Row],[Label]],TableAvg[],3,FALSE)</f>
        <v>#N/A</v>
      </c>
      <c r="Q161" t="e">
        <f>TableMPI[[#This Row],[Avg]]-$U$2*TableMPI[[#This Row],[StdDev]]</f>
        <v>#N/A</v>
      </c>
      <c r="R161" t="e">
        <f>TableMPI[[#This Row],[Avg]]+$U$2*TableMPI[[#This Row],[StdDev]]</f>
        <v>#N/A</v>
      </c>
      <c r="S161" t="e">
        <f>IF(AND(TableMPI[[#This Row],[total_time]]&gt;=TableMPI[[#This Row],[Low]], TableMPI[[#This Row],[total_time]]&lt;=TableMPI[[#This Row],[High]]),1,0)</f>
        <v>#N/A</v>
      </c>
    </row>
    <row r="162" spans="1:19" x14ac:dyDescent="0.25">
      <c r="A162" t="s">
        <v>15</v>
      </c>
      <c r="B162">
        <v>15000</v>
      </c>
      <c r="C162">
        <v>100</v>
      </c>
      <c r="D162">
        <v>100000</v>
      </c>
      <c r="E162">
        <v>8</v>
      </c>
      <c r="F162">
        <v>1</v>
      </c>
      <c r="G162">
        <v>94.542985000000002</v>
      </c>
      <c r="H162">
        <v>0.69934600000000002</v>
      </c>
      <c r="I162">
        <v>2.6644299999999999</v>
      </c>
      <c r="J162">
        <v>0.380633</v>
      </c>
      <c r="K162" t="str">
        <f t="shared" si="6"/>
        <v>7</v>
      </c>
      <c r="L162" t="s">
        <v>48</v>
      </c>
      <c r="M162" t="s">
        <v>49</v>
      </c>
      <c r="N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62" t="e">
        <f>VLOOKUP(TableMPI[[#This Row],[Label]],TableAvg[],2,FALSE)</f>
        <v>#N/A</v>
      </c>
      <c r="P162" t="e">
        <f>VLOOKUP(TableMPI[[#This Row],[Label]],TableAvg[],3,FALSE)</f>
        <v>#N/A</v>
      </c>
      <c r="Q162" t="e">
        <f>TableMPI[[#This Row],[Avg]]-$U$2*TableMPI[[#This Row],[StdDev]]</f>
        <v>#N/A</v>
      </c>
      <c r="R162" t="e">
        <f>TableMPI[[#This Row],[Avg]]+$U$2*TableMPI[[#This Row],[StdDev]]</f>
        <v>#N/A</v>
      </c>
      <c r="S162" t="e">
        <f>IF(AND(TableMPI[[#This Row],[total_time]]&gt;=TableMPI[[#This Row],[Low]], TableMPI[[#This Row],[total_time]]&lt;=TableMPI[[#This Row],[High]]),1,0)</f>
        <v>#N/A</v>
      </c>
    </row>
    <row r="163" spans="1:19" x14ac:dyDescent="0.25">
      <c r="A163" t="s">
        <v>15</v>
      </c>
      <c r="B163">
        <v>15000</v>
      </c>
      <c r="C163">
        <v>100</v>
      </c>
      <c r="D163">
        <v>100000</v>
      </c>
      <c r="E163">
        <v>7</v>
      </c>
      <c r="F163">
        <v>1</v>
      </c>
      <c r="G163">
        <v>107.76008400000001</v>
      </c>
      <c r="H163">
        <v>0.77266800000000002</v>
      </c>
      <c r="I163">
        <v>2.578881</v>
      </c>
      <c r="J163">
        <v>0.42981399999999997</v>
      </c>
      <c r="K163" t="str">
        <f t="shared" si="6"/>
        <v>7</v>
      </c>
      <c r="L163" t="s">
        <v>48</v>
      </c>
      <c r="M163" t="s">
        <v>49</v>
      </c>
      <c r="N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63" t="e">
        <f>VLOOKUP(TableMPI[[#This Row],[Label]],TableAvg[],2,FALSE)</f>
        <v>#N/A</v>
      </c>
      <c r="P163" t="e">
        <f>VLOOKUP(TableMPI[[#This Row],[Label]],TableAvg[],3,FALSE)</f>
        <v>#N/A</v>
      </c>
      <c r="Q163" t="e">
        <f>TableMPI[[#This Row],[Avg]]-$U$2*TableMPI[[#This Row],[StdDev]]</f>
        <v>#N/A</v>
      </c>
      <c r="R163" t="e">
        <f>TableMPI[[#This Row],[Avg]]+$U$2*TableMPI[[#This Row],[StdDev]]</f>
        <v>#N/A</v>
      </c>
      <c r="S163" t="e">
        <f>IF(AND(TableMPI[[#This Row],[total_time]]&gt;=TableMPI[[#This Row],[Low]], TableMPI[[#This Row],[total_time]]&lt;=TableMPI[[#This Row],[High]]),1,0)</f>
        <v>#N/A</v>
      </c>
    </row>
    <row r="164" spans="1:19" x14ac:dyDescent="0.25">
      <c r="A164" t="s">
        <v>15</v>
      </c>
      <c r="B164">
        <v>15000</v>
      </c>
      <c r="C164">
        <v>100</v>
      </c>
      <c r="D164">
        <v>100000</v>
      </c>
      <c r="E164">
        <v>6</v>
      </c>
      <c r="F164">
        <v>1</v>
      </c>
      <c r="G164">
        <v>125.274522</v>
      </c>
      <c r="H164">
        <v>0.80828199999999994</v>
      </c>
      <c r="I164">
        <v>2.447568</v>
      </c>
      <c r="J164">
        <v>0.489514</v>
      </c>
      <c r="K164" t="str">
        <f t="shared" si="6"/>
        <v>7</v>
      </c>
      <c r="L164" t="s">
        <v>48</v>
      </c>
      <c r="M164" t="s">
        <v>49</v>
      </c>
      <c r="N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64" t="e">
        <f>VLOOKUP(TableMPI[[#This Row],[Label]],TableAvg[],2,FALSE)</f>
        <v>#N/A</v>
      </c>
      <c r="P164" t="e">
        <f>VLOOKUP(TableMPI[[#This Row],[Label]],TableAvg[],3,FALSE)</f>
        <v>#N/A</v>
      </c>
      <c r="Q164" t="e">
        <f>TableMPI[[#This Row],[Avg]]-$U$2*TableMPI[[#This Row],[StdDev]]</f>
        <v>#N/A</v>
      </c>
      <c r="R164" t="e">
        <f>TableMPI[[#This Row],[Avg]]+$U$2*TableMPI[[#This Row],[StdDev]]</f>
        <v>#N/A</v>
      </c>
      <c r="S164" t="e">
        <f>IF(AND(TableMPI[[#This Row],[total_time]]&gt;=TableMPI[[#This Row],[Low]], TableMPI[[#This Row],[total_time]]&lt;=TableMPI[[#This Row],[High]]),1,0)</f>
        <v>#N/A</v>
      </c>
    </row>
    <row r="165" spans="1:19" x14ac:dyDescent="0.25">
      <c r="A165" t="s">
        <v>15</v>
      </c>
      <c r="B165">
        <v>15000</v>
      </c>
      <c r="C165">
        <v>100</v>
      </c>
      <c r="D165">
        <v>100000</v>
      </c>
      <c r="E165">
        <v>5</v>
      </c>
      <c r="F165">
        <v>1</v>
      </c>
      <c r="G165">
        <v>149.999584</v>
      </c>
      <c r="H165">
        <v>0.85377899999999995</v>
      </c>
      <c r="I165">
        <v>2.1529090000000002</v>
      </c>
      <c r="J165">
        <v>0.53822700000000001</v>
      </c>
      <c r="K165" t="str">
        <f t="shared" si="6"/>
        <v>7</v>
      </c>
      <c r="L165" t="s">
        <v>48</v>
      </c>
      <c r="M165" t="s">
        <v>49</v>
      </c>
      <c r="N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65" t="e">
        <f>VLOOKUP(TableMPI[[#This Row],[Label]],TableAvg[],2,FALSE)</f>
        <v>#N/A</v>
      </c>
      <c r="P165" t="e">
        <f>VLOOKUP(TableMPI[[#This Row],[Label]],TableAvg[],3,FALSE)</f>
        <v>#N/A</v>
      </c>
      <c r="Q165" t="e">
        <f>TableMPI[[#This Row],[Avg]]-$U$2*TableMPI[[#This Row],[StdDev]]</f>
        <v>#N/A</v>
      </c>
      <c r="R165" t="e">
        <f>TableMPI[[#This Row],[Avg]]+$U$2*TableMPI[[#This Row],[StdDev]]</f>
        <v>#N/A</v>
      </c>
      <c r="S165" t="e">
        <f>IF(AND(TableMPI[[#This Row],[total_time]]&gt;=TableMPI[[#This Row],[Low]], TableMPI[[#This Row],[total_time]]&lt;=TableMPI[[#This Row],[High]]),1,0)</f>
        <v>#N/A</v>
      </c>
    </row>
    <row r="166" spans="1:19" x14ac:dyDescent="0.25">
      <c r="A166" t="s">
        <v>15</v>
      </c>
      <c r="B166">
        <v>15000</v>
      </c>
      <c r="C166">
        <v>100</v>
      </c>
      <c r="D166">
        <v>100000</v>
      </c>
      <c r="E166">
        <v>4</v>
      </c>
      <c r="F166">
        <v>1</v>
      </c>
      <c r="G166">
        <v>186.85764499999999</v>
      </c>
      <c r="H166">
        <v>0.74872099999999997</v>
      </c>
      <c r="I166">
        <v>1.307355</v>
      </c>
      <c r="J166">
        <v>0.43578499999999998</v>
      </c>
      <c r="K166" t="str">
        <f t="shared" si="6"/>
        <v>7</v>
      </c>
      <c r="L166" t="s">
        <v>48</v>
      </c>
      <c r="M166" t="s">
        <v>49</v>
      </c>
      <c r="N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66" t="e">
        <f>VLOOKUP(TableMPI[[#This Row],[Label]],TableAvg[],2,FALSE)</f>
        <v>#N/A</v>
      </c>
      <c r="P166" t="e">
        <f>VLOOKUP(TableMPI[[#This Row],[Label]],TableAvg[],3,FALSE)</f>
        <v>#N/A</v>
      </c>
      <c r="Q166" t="e">
        <f>TableMPI[[#This Row],[Avg]]-$U$2*TableMPI[[#This Row],[StdDev]]</f>
        <v>#N/A</v>
      </c>
      <c r="R166" t="e">
        <f>TableMPI[[#This Row],[Avg]]+$U$2*TableMPI[[#This Row],[StdDev]]</f>
        <v>#N/A</v>
      </c>
      <c r="S166" t="e">
        <f>IF(AND(TableMPI[[#This Row],[total_time]]&gt;=TableMPI[[#This Row],[Low]], TableMPI[[#This Row],[total_time]]&lt;=TableMPI[[#This Row],[High]]),1,0)</f>
        <v>#N/A</v>
      </c>
    </row>
    <row r="167" spans="1:19" x14ac:dyDescent="0.25">
      <c r="A167" t="s">
        <v>15</v>
      </c>
      <c r="B167">
        <v>15000</v>
      </c>
      <c r="C167">
        <v>100</v>
      </c>
      <c r="D167">
        <v>100000</v>
      </c>
      <c r="E167">
        <v>3</v>
      </c>
      <c r="F167">
        <v>1</v>
      </c>
      <c r="G167">
        <v>248.88679200000001</v>
      </c>
      <c r="H167">
        <v>0.93676700000000002</v>
      </c>
      <c r="I167">
        <v>1.217252</v>
      </c>
      <c r="J167">
        <v>0.608626</v>
      </c>
      <c r="K167" t="str">
        <f t="shared" si="6"/>
        <v>7</v>
      </c>
      <c r="L167" t="s">
        <v>48</v>
      </c>
      <c r="M167" t="s">
        <v>49</v>
      </c>
      <c r="N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67" t="e">
        <f>VLOOKUP(TableMPI[[#This Row],[Label]],TableAvg[],2,FALSE)</f>
        <v>#N/A</v>
      </c>
      <c r="P167" t="e">
        <f>VLOOKUP(TableMPI[[#This Row],[Label]],TableAvg[],3,FALSE)</f>
        <v>#N/A</v>
      </c>
      <c r="Q167" t="e">
        <f>TableMPI[[#This Row],[Avg]]-$U$2*TableMPI[[#This Row],[StdDev]]</f>
        <v>#N/A</v>
      </c>
      <c r="R167" t="e">
        <f>TableMPI[[#This Row],[Avg]]+$U$2*TableMPI[[#This Row],[StdDev]]</f>
        <v>#N/A</v>
      </c>
      <c r="S167" t="e">
        <f>IF(AND(TableMPI[[#This Row],[total_time]]&gt;=TableMPI[[#This Row],[Low]], TableMPI[[#This Row],[total_time]]&lt;=TableMPI[[#This Row],[High]]),1,0)</f>
        <v>#N/A</v>
      </c>
    </row>
    <row r="168" spans="1:19" x14ac:dyDescent="0.25">
      <c r="A168" t="s">
        <v>15</v>
      </c>
      <c r="B168">
        <v>15000</v>
      </c>
      <c r="C168">
        <v>100</v>
      </c>
      <c r="D168">
        <v>100000</v>
      </c>
      <c r="E168">
        <v>2</v>
      </c>
      <c r="F168">
        <v>1</v>
      </c>
      <c r="G168">
        <v>372.72415000000001</v>
      </c>
      <c r="H168">
        <v>0.86348000000000003</v>
      </c>
      <c r="I168">
        <v>0.53729400000000005</v>
      </c>
      <c r="J168">
        <v>0.53729400000000005</v>
      </c>
      <c r="K168" t="str">
        <f t="shared" si="6"/>
        <v>7</v>
      </c>
      <c r="L168" t="s">
        <v>48</v>
      </c>
      <c r="M168" t="s">
        <v>49</v>
      </c>
      <c r="N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68" t="e">
        <f>VLOOKUP(TableMPI[[#This Row],[Label]],TableAvg[],2,FALSE)</f>
        <v>#N/A</v>
      </c>
      <c r="P168" t="e">
        <f>VLOOKUP(TableMPI[[#This Row],[Label]],TableAvg[],3,FALSE)</f>
        <v>#N/A</v>
      </c>
      <c r="Q168" t="e">
        <f>TableMPI[[#This Row],[Avg]]-$U$2*TableMPI[[#This Row],[StdDev]]</f>
        <v>#N/A</v>
      </c>
      <c r="R168" t="e">
        <f>TableMPI[[#This Row],[Avg]]+$U$2*TableMPI[[#This Row],[StdDev]]</f>
        <v>#N/A</v>
      </c>
      <c r="S168" t="e">
        <f>IF(AND(TableMPI[[#This Row],[total_time]]&gt;=TableMPI[[#This Row],[Low]], TableMPI[[#This Row],[total_time]]&lt;=TableMPI[[#This Row],[High]]),1,0)</f>
        <v>#N/A</v>
      </c>
    </row>
    <row r="169" spans="1:19" x14ac:dyDescent="0.25">
      <c r="A169" t="s">
        <v>15</v>
      </c>
      <c r="B169">
        <v>15000</v>
      </c>
      <c r="C169">
        <v>100</v>
      </c>
      <c r="D169">
        <v>100000</v>
      </c>
      <c r="E169">
        <v>1</v>
      </c>
      <c r="F169">
        <v>1</v>
      </c>
      <c r="G169">
        <v>748.11405300000001</v>
      </c>
      <c r="H169">
        <v>0.73136999999999996</v>
      </c>
      <c r="I169">
        <v>0</v>
      </c>
      <c r="J169">
        <v>0</v>
      </c>
      <c r="K169" t="str">
        <f t="shared" si="6"/>
        <v>7</v>
      </c>
      <c r="L169" t="s">
        <v>48</v>
      </c>
      <c r="M169" t="s">
        <v>49</v>
      </c>
      <c r="N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69" t="e">
        <f>VLOOKUP(TableMPI[[#This Row],[Label]],TableAvg[],2,FALSE)</f>
        <v>#N/A</v>
      </c>
      <c r="P169" t="e">
        <f>VLOOKUP(TableMPI[[#This Row],[Label]],TableAvg[],3,FALSE)</f>
        <v>#N/A</v>
      </c>
      <c r="Q169" t="e">
        <f>TableMPI[[#This Row],[Avg]]-$U$2*TableMPI[[#This Row],[StdDev]]</f>
        <v>#N/A</v>
      </c>
      <c r="R169" t="e">
        <f>TableMPI[[#This Row],[Avg]]+$U$2*TableMPI[[#This Row],[StdDev]]</f>
        <v>#N/A</v>
      </c>
      <c r="S169" t="e">
        <f>IF(AND(TableMPI[[#This Row],[total_time]]&gt;=TableMPI[[#This Row],[Low]], TableMPI[[#This Row],[total_time]]&lt;=TableMPI[[#This Row],[High]]),1,0)</f>
        <v>#N/A</v>
      </c>
    </row>
    <row r="170" spans="1:19" x14ac:dyDescent="0.25">
      <c r="A170" t="s">
        <v>15</v>
      </c>
      <c r="B170">
        <v>15000</v>
      </c>
      <c r="C170">
        <v>100</v>
      </c>
      <c r="D170">
        <v>100000</v>
      </c>
      <c r="E170">
        <v>12</v>
      </c>
      <c r="F170">
        <v>1</v>
      </c>
      <c r="G170">
        <v>63.653674000000002</v>
      </c>
      <c r="H170">
        <v>0.70229299999999995</v>
      </c>
      <c r="I170">
        <v>4.2684559999999996</v>
      </c>
      <c r="J170">
        <v>0.38804100000000002</v>
      </c>
      <c r="K170" t="str">
        <f t="shared" si="6"/>
        <v>7</v>
      </c>
      <c r="L170" t="s">
        <v>48</v>
      </c>
      <c r="M170" t="s">
        <v>49</v>
      </c>
      <c r="N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70" t="e">
        <f>VLOOKUP(TableMPI[[#This Row],[Label]],TableAvg[],2,FALSE)</f>
        <v>#N/A</v>
      </c>
      <c r="P170" t="e">
        <f>VLOOKUP(TableMPI[[#This Row],[Label]],TableAvg[],3,FALSE)</f>
        <v>#N/A</v>
      </c>
      <c r="Q170" t="e">
        <f>TableMPI[[#This Row],[Avg]]-$U$2*TableMPI[[#This Row],[StdDev]]</f>
        <v>#N/A</v>
      </c>
      <c r="R170" t="e">
        <f>TableMPI[[#This Row],[Avg]]+$U$2*TableMPI[[#This Row],[StdDev]]</f>
        <v>#N/A</v>
      </c>
      <c r="S170" t="e">
        <f>IF(AND(TableMPI[[#This Row],[total_time]]&gt;=TableMPI[[#This Row],[Low]], TableMPI[[#This Row],[total_time]]&lt;=TableMPI[[#This Row],[High]]),1,0)</f>
        <v>#N/A</v>
      </c>
    </row>
    <row r="171" spans="1:19" x14ac:dyDescent="0.25">
      <c r="A171" t="s">
        <v>15</v>
      </c>
      <c r="B171">
        <v>15000</v>
      </c>
      <c r="C171">
        <v>100</v>
      </c>
      <c r="D171">
        <v>100000</v>
      </c>
      <c r="E171">
        <v>11</v>
      </c>
      <c r="F171">
        <v>1</v>
      </c>
      <c r="G171">
        <v>69.362504000000001</v>
      </c>
      <c r="H171">
        <v>0.79647500000000004</v>
      </c>
      <c r="I171">
        <v>4.772265</v>
      </c>
      <c r="J171">
        <v>0.47722700000000001</v>
      </c>
      <c r="K171" t="str">
        <f t="shared" si="6"/>
        <v>7</v>
      </c>
      <c r="L171" t="s">
        <v>48</v>
      </c>
      <c r="M171" t="s">
        <v>49</v>
      </c>
      <c r="N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71" t="e">
        <f>VLOOKUP(TableMPI[[#This Row],[Label]],TableAvg[],2,FALSE)</f>
        <v>#N/A</v>
      </c>
      <c r="P171" t="e">
        <f>VLOOKUP(TableMPI[[#This Row],[Label]],TableAvg[],3,FALSE)</f>
        <v>#N/A</v>
      </c>
      <c r="Q171" t="e">
        <f>TableMPI[[#This Row],[Avg]]-$U$2*TableMPI[[#This Row],[StdDev]]</f>
        <v>#N/A</v>
      </c>
      <c r="R171" t="e">
        <f>TableMPI[[#This Row],[Avg]]+$U$2*TableMPI[[#This Row],[StdDev]]</f>
        <v>#N/A</v>
      </c>
      <c r="S171" t="e">
        <f>IF(AND(TableMPI[[#This Row],[total_time]]&gt;=TableMPI[[#This Row],[Low]], TableMPI[[#This Row],[total_time]]&lt;=TableMPI[[#This Row],[High]]),1,0)</f>
        <v>#N/A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12</v>
      </c>
      <c r="F172">
        <v>1</v>
      </c>
      <c r="G172">
        <v>28.728828</v>
      </c>
      <c r="H172">
        <v>0.38972200000000001</v>
      </c>
      <c r="I172">
        <v>2.4102209999999999</v>
      </c>
      <c r="J172">
        <v>0.219111</v>
      </c>
      <c r="K172" t="str">
        <f>MID(M172,22,1)</f>
        <v>0</v>
      </c>
      <c r="L172" t="s">
        <v>50</v>
      </c>
      <c r="M172" t="s">
        <v>51</v>
      </c>
      <c r="N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72">
        <f>VLOOKUP(TableMPI[[#This Row],[Label]],TableAvg[],2,FALSE)</f>
        <v>174.82682649999998</v>
      </c>
      <c r="P172">
        <f>VLOOKUP(TableMPI[[#This Row],[Label]],TableAvg[],3,FALSE)</f>
        <v>5.3027500048680586E-2</v>
      </c>
      <c r="Q172">
        <f>TableMPI[[#This Row],[Avg]]-$U$2*TableMPI[[#This Row],[StdDev]]</f>
        <v>174.72077149990261</v>
      </c>
      <c r="R172">
        <f>TableMPI[[#This Row],[Avg]]+$U$2*TableMPI[[#This Row],[StdDev]]</f>
        <v>174.93288150009735</v>
      </c>
      <c r="S172">
        <f>IF(AND(TableMPI[[#This Row],[total_time]]&gt;=TableMPI[[#This Row],[Low]], TableMPI[[#This Row],[total_time]]&lt;=TableMPI[[#This Row],[High]]),1,0)</f>
        <v>0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11</v>
      </c>
      <c r="F173">
        <v>1</v>
      </c>
      <c r="G173">
        <v>31.111304000000001</v>
      </c>
      <c r="H173">
        <v>0.16952400000000001</v>
      </c>
      <c r="I173">
        <v>0.45892300000000003</v>
      </c>
      <c r="J173">
        <v>4.5892000000000002E-2</v>
      </c>
      <c r="K173" t="str">
        <f t="shared" ref="K173:K204" si="7">MID(M173,22,1)</f>
        <v>0</v>
      </c>
      <c r="L173" t="s">
        <v>50</v>
      </c>
      <c r="M173" t="s">
        <v>51</v>
      </c>
      <c r="N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73">
        <f>VLOOKUP(TableMPI[[#This Row],[Label]],TableAvg[],2,FALSE)</f>
        <v>190.876362</v>
      </c>
      <c r="P173">
        <f>VLOOKUP(TableMPI[[#This Row],[Label]],TableAvg[],3,FALSE)</f>
        <v>0.50633999999848645</v>
      </c>
      <c r="Q173">
        <f>TableMPI[[#This Row],[Avg]]-$U$2*TableMPI[[#This Row],[StdDev]]</f>
        <v>189.86368200000302</v>
      </c>
      <c r="R173">
        <f>TableMPI[[#This Row],[Avg]]+$U$2*TableMPI[[#This Row],[StdDev]]</f>
        <v>191.88904199999698</v>
      </c>
      <c r="S173">
        <f>IF(AND(TableMPI[[#This Row],[total_time]]&gt;=TableMPI[[#This Row],[Low]], TableMPI[[#This Row],[total_time]]&lt;=TableMPI[[#This Row],[High]]),1,0)</f>
        <v>0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10</v>
      </c>
      <c r="F174">
        <v>1</v>
      </c>
      <c r="G174">
        <v>34.228538</v>
      </c>
      <c r="H174">
        <v>0.43195699999999998</v>
      </c>
      <c r="I174">
        <v>2.4026169999999998</v>
      </c>
      <c r="J174">
        <v>0.266957</v>
      </c>
      <c r="K174" t="str">
        <f t="shared" si="7"/>
        <v>0</v>
      </c>
      <c r="L174" t="s">
        <v>50</v>
      </c>
      <c r="M174" t="s">
        <v>51</v>
      </c>
      <c r="N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74">
        <f>VLOOKUP(TableMPI[[#This Row],[Label]],TableAvg[],2,FALSE)</f>
        <v>209.11237700000001</v>
      </c>
      <c r="P174">
        <f>VLOOKUP(TableMPI[[#This Row],[Label]],TableAvg[],3,FALSE)</f>
        <v>0.13501800000346789</v>
      </c>
      <c r="Q174">
        <f>TableMPI[[#This Row],[Avg]]-$U$2*TableMPI[[#This Row],[StdDev]]</f>
        <v>208.84234099999307</v>
      </c>
      <c r="R174">
        <f>TableMPI[[#This Row],[Avg]]+$U$2*TableMPI[[#This Row],[StdDev]]</f>
        <v>209.38241300000695</v>
      </c>
      <c r="S174">
        <f>IF(AND(TableMPI[[#This Row],[total_time]]&gt;=TableMPI[[#This Row],[Low]], TableMPI[[#This Row],[total_time]]&lt;=TableMPI[[#This Row],[High]]),1,0)</f>
        <v>0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9</v>
      </c>
      <c r="F175">
        <v>1</v>
      </c>
      <c r="G175">
        <v>37.808267999999998</v>
      </c>
      <c r="H175">
        <v>0.39437</v>
      </c>
      <c r="I175">
        <v>1.8219129999999999</v>
      </c>
      <c r="J175">
        <v>0.227739</v>
      </c>
      <c r="K175" t="str">
        <f t="shared" si="7"/>
        <v>0</v>
      </c>
      <c r="L175" t="s">
        <v>50</v>
      </c>
      <c r="M175" t="s">
        <v>51</v>
      </c>
      <c r="N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5">
        <f>VLOOKUP(TableMPI[[#This Row],[Label]],TableAvg[],2,FALSE)</f>
        <v>232.02580399999999</v>
      </c>
      <c r="P175">
        <f>VLOOKUP(TableMPI[[#This Row],[Label]],TableAvg[],3,FALSE)</f>
        <v>0</v>
      </c>
      <c r="Q175">
        <f>TableMPI[[#This Row],[Avg]]-$U$2*TableMPI[[#This Row],[StdDev]]</f>
        <v>232.02580399999999</v>
      </c>
      <c r="R175">
        <f>TableMPI[[#This Row],[Avg]]+$U$2*TableMPI[[#This Row],[StdDev]]</f>
        <v>232.02580399999999</v>
      </c>
      <c r="S175">
        <f>IF(AND(TableMPI[[#This Row],[total_time]]&gt;=TableMPI[[#This Row],[Low]], TableMPI[[#This Row],[total_time]]&lt;=TableMPI[[#This Row],[High]]),1,0)</f>
        <v>0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8</v>
      </c>
      <c r="F176">
        <v>1</v>
      </c>
      <c r="G176">
        <v>42.314611999999997</v>
      </c>
      <c r="H176">
        <v>0.39472299999999999</v>
      </c>
      <c r="I176">
        <v>1.582613</v>
      </c>
      <c r="J176">
        <v>0.22608800000000001</v>
      </c>
      <c r="K176" t="str">
        <f t="shared" si="7"/>
        <v>0</v>
      </c>
      <c r="L176" t="s">
        <v>50</v>
      </c>
      <c r="M176" t="s">
        <v>51</v>
      </c>
      <c r="N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76">
        <f>VLOOKUP(TableMPI[[#This Row],[Label]],TableAvg[],2,FALSE)</f>
        <v>260.09294599999998</v>
      </c>
      <c r="P176">
        <f>VLOOKUP(TableMPI[[#This Row],[Label]],TableAvg[],3,FALSE)</f>
        <v>0</v>
      </c>
      <c r="Q176">
        <f>TableMPI[[#This Row],[Avg]]-$U$2*TableMPI[[#This Row],[StdDev]]</f>
        <v>260.09294599999998</v>
      </c>
      <c r="R176">
        <f>TableMPI[[#This Row],[Avg]]+$U$2*TableMPI[[#This Row],[StdDev]]</f>
        <v>260.09294599999998</v>
      </c>
      <c r="S176">
        <f>IF(AND(TableMPI[[#This Row],[total_time]]&gt;=TableMPI[[#This Row],[Low]], TableMPI[[#This Row],[total_time]]&lt;=TableMPI[[#This Row],[High]]),1,0)</f>
        <v>0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7</v>
      </c>
      <c r="F177">
        <v>1</v>
      </c>
      <c r="G177">
        <v>48.180221000000003</v>
      </c>
      <c r="H177">
        <v>0.39926299999999998</v>
      </c>
      <c r="I177">
        <v>1.362628</v>
      </c>
      <c r="J177">
        <v>0.227105</v>
      </c>
      <c r="K177" t="str">
        <f t="shared" si="7"/>
        <v>0</v>
      </c>
      <c r="L177" t="s">
        <v>50</v>
      </c>
      <c r="M177" t="s">
        <v>51</v>
      </c>
      <c r="N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77">
        <f>VLOOKUP(TableMPI[[#This Row],[Label]],TableAvg[],2,FALSE)</f>
        <v>297.04386299999999</v>
      </c>
      <c r="P177">
        <f>VLOOKUP(TableMPI[[#This Row],[Label]],TableAvg[],3,FALSE)</f>
        <v>0</v>
      </c>
      <c r="Q177">
        <f>TableMPI[[#This Row],[Avg]]-$U$2*TableMPI[[#This Row],[StdDev]]</f>
        <v>297.04386299999999</v>
      </c>
      <c r="R177">
        <f>TableMPI[[#This Row],[Avg]]+$U$2*TableMPI[[#This Row],[StdDev]]</f>
        <v>297.04386299999999</v>
      </c>
      <c r="S177">
        <f>IF(AND(TableMPI[[#This Row],[total_time]]&gt;=TableMPI[[#This Row],[Low]], TableMPI[[#This Row],[total_time]]&lt;=TableMPI[[#This Row],[High]]),1,0)</f>
        <v>0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6</v>
      </c>
      <c r="F178">
        <v>1</v>
      </c>
      <c r="G178">
        <v>55.990797999999998</v>
      </c>
      <c r="H178">
        <v>0.402084</v>
      </c>
      <c r="I178">
        <v>1.1568320000000001</v>
      </c>
      <c r="J178">
        <v>0.23136599999999999</v>
      </c>
      <c r="K178" t="str">
        <f t="shared" si="7"/>
        <v>0</v>
      </c>
      <c r="L178" t="s">
        <v>50</v>
      </c>
      <c r="M178" t="s">
        <v>51</v>
      </c>
      <c r="N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78">
        <f>VLOOKUP(TableMPI[[#This Row],[Label]],TableAvg[],2,FALSE)</f>
        <v>346.274833</v>
      </c>
      <c r="P178">
        <f>VLOOKUP(TableMPI[[#This Row],[Label]],TableAvg[],3,FALSE)</f>
        <v>0</v>
      </c>
      <c r="Q178">
        <f>TableMPI[[#This Row],[Avg]]-$U$2*TableMPI[[#This Row],[StdDev]]</f>
        <v>346.274833</v>
      </c>
      <c r="R178">
        <f>TableMPI[[#This Row],[Avg]]+$U$2*TableMPI[[#This Row],[StdDev]]</f>
        <v>346.274833</v>
      </c>
      <c r="S178">
        <f>IF(AND(TableMPI[[#This Row],[total_time]]&gt;=TableMPI[[#This Row],[Low]], TableMPI[[#This Row],[total_time]]&lt;=TableMPI[[#This Row],[High]]),1,0)</f>
        <v>0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5</v>
      </c>
      <c r="F179">
        <v>1</v>
      </c>
      <c r="G179">
        <v>67.419809000000001</v>
      </c>
      <c r="H179">
        <v>0.42325800000000002</v>
      </c>
      <c r="I179">
        <v>0.99687199999999998</v>
      </c>
      <c r="J179">
        <v>0.249218</v>
      </c>
      <c r="K179" t="str">
        <f t="shared" si="7"/>
        <v>0</v>
      </c>
      <c r="L179" t="s">
        <v>50</v>
      </c>
      <c r="M179" t="s">
        <v>51</v>
      </c>
      <c r="N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79">
        <f>VLOOKUP(TableMPI[[#This Row],[Label]],TableAvg[],2,FALSE)</f>
        <v>414.10621800000001</v>
      </c>
      <c r="P179">
        <f>VLOOKUP(TableMPI[[#This Row],[Label]],TableAvg[],3,FALSE)</f>
        <v>0</v>
      </c>
      <c r="Q179">
        <f>TableMPI[[#This Row],[Avg]]-$U$2*TableMPI[[#This Row],[StdDev]]</f>
        <v>414.10621800000001</v>
      </c>
      <c r="R179">
        <f>TableMPI[[#This Row],[Avg]]+$U$2*TableMPI[[#This Row],[StdDev]]</f>
        <v>414.10621800000001</v>
      </c>
      <c r="S179">
        <f>IF(AND(TableMPI[[#This Row],[total_time]]&gt;=TableMPI[[#This Row],[Low]], TableMPI[[#This Row],[total_time]]&lt;=TableMPI[[#This Row],[High]]),1,0)</f>
        <v>0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4</v>
      </c>
      <c r="F180">
        <v>1</v>
      </c>
      <c r="G180">
        <v>83.922882999999999</v>
      </c>
      <c r="H180">
        <v>0.47181099999999998</v>
      </c>
      <c r="I180">
        <v>0.86312199999999994</v>
      </c>
      <c r="J180">
        <v>0.28770699999999999</v>
      </c>
      <c r="K180" t="str">
        <f t="shared" si="7"/>
        <v>0</v>
      </c>
      <c r="L180" t="s">
        <v>50</v>
      </c>
      <c r="M180" t="s">
        <v>51</v>
      </c>
      <c r="N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80">
        <f>VLOOKUP(TableMPI[[#This Row],[Label]],TableAvg[],2,FALSE)</f>
        <v>517.03048899999999</v>
      </c>
      <c r="P180">
        <f>VLOOKUP(TableMPI[[#This Row],[Label]],TableAvg[],3,FALSE)</f>
        <v>0</v>
      </c>
      <c r="Q180">
        <f>TableMPI[[#This Row],[Avg]]-$U$2*TableMPI[[#This Row],[StdDev]]</f>
        <v>517.03048899999999</v>
      </c>
      <c r="R180">
        <f>TableMPI[[#This Row],[Avg]]+$U$2*TableMPI[[#This Row],[StdDev]]</f>
        <v>517.03048899999999</v>
      </c>
      <c r="S180">
        <f>IF(AND(TableMPI[[#This Row],[total_time]]&gt;=TableMPI[[#This Row],[Low]], TableMPI[[#This Row],[total_time]]&lt;=TableMPI[[#This Row],[High]]),1,0)</f>
        <v>0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3</v>
      </c>
      <c r="F181">
        <v>1</v>
      </c>
      <c r="G181">
        <v>111.216052</v>
      </c>
      <c r="H181">
        <v>0.45261499999999999</v>
      </c>
      <c r="I181">
        <v>0.55625199999999997</v>
      </c>
      <c r="J181">
        <v>0.27812599999999998</v>
      </c>
      <c r="K181" t="str">
        <f t="shared" si="7"/>
        <v>0</v>
      </c>
      <c r="L181" t="s">
        <v>50</v>
      </c>
      <c r="M181" t="s">
        <v>51</v>
      </c>
      <c r="N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81">
        <f>VLOOKUP(TableMPI[[#This Row],[Label]],TableAvg[],2,FALSE)</f>
        <v>689.58723399999997</v>
      </c>
      <c r="P181">
        <f>VLOOKUP(TableMPI[[#This Row],[Label]],TableAvg[],3,FALSE)</f>
        <v>0</v>
      </c>
      <c r="Q181">
        <f>TableMPI[[#This Row],[Avg]]-$U$2*TableMPI[[#This Row],[StdDev]]</f>
        <v>689.58723399999997</v>
      </c>
      <c r="R181">
        <f>TableMPI[[#This Row],[Avg]]+$U$2*TableMPI[[#This Row],[StdDev]]</f>
        <v>689.58723399999997</v>
      </c>
      <c r="S181">
        <f>IF(AND(TableMPI[[#This Row],[total_time]]&gt;=TableMPI[[#This Row],[Low]], TableMPI[[#This Row],[total_time]]&lt;=TableMPI[[#This Row],[High]]),1,0)</f>
        <v>0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2</v>
      </c>
      <c r="F182">
        <v>1</v>
      </c>
      <c r="G182">
        <v>166.129311</v>
      </c>
      <c r="H182">
        <v>0.45860899999999999</v>
      </c>
      <c r="I182">
        <v>0.27858899999999998</v>
      </c>
      <c r="J182">
        <v>0.27858899999999998</v>
      </c>
      <c r="K182" t="str">
        <f t="shared" si="7"/>
        <v>0</v>
      </c>
      <c r="L182" t="s">
        <v>50</v>
      </c>
      <c r="M182" t="s">
        <v>51</v>
      </c>
      <c r="N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82">
        <f>VLOOKUP(TableMPI[[#This Row],[Label]],TableAvg[],2,FALSE)</f>
        <v>1033.768284</v>
      </c>
      <c r="P182">
        <f>VLOOKUP(TableMPI[[#This Row],[Label]],TableAvg[],3,FALSE)</f>
        <v>0</v>
      </c>
      <c r="Q182">
        <f>TableMPI[[#This Row],[Avg]]-$U$2*TableMPI[[#This Row],[StdDev]]</f>
        <v>1033.768284</v>
      </c>
      <c r="R182">
        <f>TableMPI[[#This Row],[Avg]]+$U$2*TableMPI[[#This Row],[StdDev]]</f>
        <v>1033.768284</v>
      </c>
      <c r="S182">
        <f>IF(AND(TableMPI[[#This Row],[total_time]]&gt;=TableMPI[[#This Row],[Low]], TableMPI[[#This Row],[total_time]]&lt;=TableMPI[[#This Row],[High]]),1,0)</f>
        <v>0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</v>
      </c>
      <c r="G183">
        <v>333.19854700000002</v>
      </c>
      <c r="H183">
        <v>0.39658500000000002</v>
      </c>
      <c r="I183">
        <v>0</v>
      </c>
      <c r="J183">
        <v>0</v>
      </c>
      <c r="K183" t="str">
        <f t="shared" si="7"/>
        <v>0</v>
      </c>
      <c r="L183" t="s">
        <v>50</v>
      </c>
      <c r="M183" t="s">
        <v>51</v>
      </c>
      <c r="N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83">
        <f>VLOOKUP(TableMPI[[#This Row],[Label]],TableAvg[],2,FALSE)</f>
        <v>2083.919367</v>
      </c>
      <c r="P183">
        <f>VLOOKUP(TableMPI[[#This Row],[Label]],TableAvg[],3,FALSE)</f>
        <v>0</v>
      </c>
      <c r="Q183">
        <f>TableMPI[[#This Row],[Avg]]-$U$2*TableMPI[[#This Row],[StdDev]]</f>
        <v>2083.919367</v>
      </c>
      <c r="R183">
        <f>TableMPI[[#This Row],[Avg]]+$U$2*TableMPI[[#This Row],[StdDev]]</f>
        <v>2083.919367</v>
      </c>
      <c r="S183">
        <f>IF(AND(TableMPI[[#This Row],[total_time]]&gt;=TableMPI[[#This Row],[Low]], TableMPI[[#This Row],[total_time]]&lt;=TableMPI[[#This Row],[High]]),1,0)</f>
        <v>0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12</v>
      </c>
      <c r="F184">
        <v>1</v>
      </c>
      <c r="G184">
        <v>28.767319000000001</v>
      </c>
      <c r="H184">
        <v>0.40538400000000002</v>
      </c>
      <c r="I184">
        <v>2.5942669999999999</v>
      </c>
      <c r="J184">
        <v>0.235842</v>
      </c>
      <c r="K184" t="str">
        <f t="shared" si="7"/>
        <v>0</v>
      </c>
      <c r="L184" t="s">
        <v>50</v>
      </c>
      <c r="M184" t="s">
        <v>51</v>
      </c>
      <c r="N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84">
        <f>VLOOKUP(TableMPI[[#This Row],[Label]],TableAvg[],2,FALSE)</f>
        <v>174.82682649999998</v>
      </c>
      <c r="P184">
        <f>VLOOKUP(TableMPI[[#This Row],[Label]],TableAvg[],3,FALSE)</f>
        <v>5.3027500048680586E-2</v>
      </c>
      <c r="Q184">
        <f>TableMPI[[#This Row],[Avg]]-$U$2*TableMPI[[#This Row],[StdDev]]</f>
        <v>174.72077149990261</v>
      </c>
      <c r="R184">
        <f>TableMPI[[#This Row],[Avg]]+$U$2*TableMPI[[#This Row],[StdDev]]</f>
        <v>174.93288150009735</v>
      </c>
      <c r="S184">
        <f>IF(AND(TableMPI[[#This Row],[total_time]]&gt;=TableMPI[[#This Row],[Low]], TableMPI[[#This Row],[total_time]]&lt;=TableMPI[[#This Row],[High]]),1,0)</f>
        <v>0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11</v>
      </c>
      <c r="F185">
        <v>1</v>
      </c>
      <c r="G185">
        <v>31.036504999999998</v>
      </c>
      <c r="H185">
        <v>0.15987100000000001</v>
      </c>
      <c r="I185">
        <v>0.38412800000000002</v>
      </c>
      <c r="J185">
        <v>3.8413000000000003E-2</v>
      </c>
      <c r="K185" t="str">
        <f t="shared" si="7"/>
        <v>0</v>
      </c>
      <c r="L185" t="s">
        <v>50</v>
      </c>
      <c r="M185" t="s">
        <v>51</v>
      </c>
      <c r="N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85">
        <f>VLOOKUP(TableMPI[[#This Row],[Label]],TableAvg[],2,FALSE)</f>
        <v>190.876362</v>
      </c>
      <c r="P185">
        <f>VLOOKUP(TableMPI[[#This Row],[Label]],TableAvg[],3,FALSE)</f>
        <v>0.50633999999848645</v>
      </c>
      <c r="Q185">
        <f>TableMPI[[#This Row],[Avg]]-$U$2*TableMPI[[#This Row],[StdDev]]</f>
        <v>189.86368200000302</v>
      </c>
      <c r="R185">
        <f>TableMPI[[#This Row],[Avg]]+$U$2*TableMPI[[#This Row],[StdDev]]</f>
        <v>191.88904199999698</v>
      </c>
      <c r="S185">
        <f>IF(AND(TableMPI[[#This Row],[total_time]]&gt;=TableMPI[[#This Row],[Low]], TableMPI[[#This Row],[total_time]]&lt;=TableMPI[[#This Row],[High]]),1,0)</f>
        <v>0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10</v>
      </c>
      <c r="F186">
        <v>1</v>
      </c>
      <c r="G186">
        <v>34.037925999999999</v>
      </c>
      <c r="H186">
        <v>0.15765599999999999</v>
      </c>
      <c r="I186">
        <v>0.31402400000000003</v>
      </c>
      <c r="J186">
        <v>3.4891999999999999E-2</v>
      </c>
      <c r="K186" t="str">
        <f t="shared" si="7"/>
        <v>0</v>
      </c>
      <c r="L186" t="s">
        <v>50</v>
      </c>
      <c r="M186" t="s">
        <v>51</v>
      </c>
      <c r="N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86">
        <f>VLOOKUP(TableMPI[[#This Row],[Label]],TableAvg[],2,FALSE)</f>
        <v>209.11237700000001</v>
      </c>
      <c r="P186">
        <f>VLOOKUP(TableMPI[[#This Row],[Label]],TableAvg[],3,FALSE)</f>
        <v>0.13501800000346789</v>
      </c>
      <c r="Q186">
        <f>TableMPI[[#This Row],[Avg]]-$U$2*TableMPI[[#This Row],[StdDev]]</f>
        <v>208.84234099999307</v>
      </c>
      <c r="R186">
        <f>TableMPI[[#This Row],[Avg]]+$U$2*TableMPI[[#This Row],[StdDev]]</f>
        <v>209.38241300000695</v>
      </c>
      <c r="S186">
        <f>IF(AND(TableMPI[[#This Row],[total_time]]&gt;=TableMPI[[#This Row],[Low]], TableMPI[[#This Row],[total_time]]&lt;=TableMPI[[#This Row],[High]]),1,0)</f>
        <v>0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9</v>
      </c>
      <c r="F187">
        <v>1</v>
      </c>
      <c r="G187">
        <v>37.816355999999999</v>
      </c>
      <c r="H187">
        <v>0.35999399999999998</v>
      </c>
      <c r="I187">
        <v>1.5399780000000001</v>
      </c>
      <c r="J187">
        <v>0.192497</v>
      </c>
      <c r="K187" t="str">
        <f t="shared" si="7"/>
        <v>0</v>
      </c>
      <c r="L187" t="s">
        <v>50</v>
      </c>
      <c r="M187" t="s">
        <v>51</v>
      </c>
      <c r="N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87">
        <f>VLOOKUP(TableMPI[[#This Row],[Label]],TableAvg[],2,FALSE)</f>
        <v>232.02580399999999</v>
      </c>
      <c r="P187">
        <f>VLOOKUP(TableMPI[[#This Row],[Label]],TableAvg[],3,FALSE)</f>
        <v>0</v>
      </c>
      <c r="Q187">
        <f>TableMPI[[#This Row],[Avg]]-$U$2*TableMPI[[#This Row],[StdDev]]</f>
        <v>232.02580399999999</v>
      </c>
      <c r="R187">
        <f>TableMPI[[#This Row],[Avg]]+$U$2*TableMPI[[#This Row],[StdDev]]</f>
        <v>232.02580399999999</v>
      </c>
      <c r="S187">
        <f>IF(AND(TableMPI[[#This Row],[total_time]]&gt;=TableMPI[[#This Row],[Low]], TableMPI[[#This Row],[total_time]]&lt;=TableMPI[[#This Row],[High]]),1,0)</f>
        <v>0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8</v>
      </c>
      <c r="F188">
        <v>1</v>
      </c>
      <c r="G188">
        <v>42.379863999999998</v>
      </c>
      <c r="H188">
        <v>0.42107099999999997</v>
      </c>
      <c r="I188">
        <v>1.6845239999999999</v>
      </c>
      <c r="J188">
        <v>0.240646</v>
      </c>
      <c r="K188" t="str">
        <f t="shared" si="7"/>
        <v>0</v>
      </c>
      <c r="L188" t="s">
        <v>50</v>
      </c>
      <c r="M188" t="s">
        <v>51</v>
      </c>
      <c r="N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8">
        <f>VLOOKUP(TableMPI[[#This Row],[Label]],TableAvg[],2,FALSE)</f>
        <v>260.09294599999998</v>
      </c>
      <c r="P188">
        <f>VLOOKUP(TableMPI[[#This Row],[Label]],TableAvg[],3,FALSE)</f>
        <v>0</v>
      </c>
      <c r="Q188">
        <f>TableMPI[[#This Row],[Avg]]-$U$2*TableMPI[[#This Row],[StdDev]]</f>
        <v>260.09294599999998</v>
      </c>
      <c r="R188">
        <f>TableMPI[[#This Row],[Avg]]+$U$2*TableMPI[[#This Row],[StdDev]]</f>
        <v>260.09294599999998</v>
      </c>
      <c r="S188">
        <f>IF(AND(TableMPI[[#This Row],[total_time]]&gt;=TableMPI[[#This Row],[Low]], TableMPI[[#This Row],[total_time]]&lt;=TableMPI[[#This Row],[High]]),1,0)</f>
        <v>0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7</v>
      </c>
      <c r="F189">
        <v>1</v>
      </c>
      <c r="G189">
        <v>48.211205999999997</v>
      </c>
      <c r="H189">
        <v>0.37966899999999998</v>
      </c>
      <c r="I189">
        <v>1.2459119999999999</v>
      </c>
      <c r="J189">
        <v>0.207652</v>
      </c>
      <c r="K189" t="str">
        <f t="shared" si="7"/>
        <v>0</v>
      </c>
      <c r="L189" t="s">
        <v>50</v>
      </c>
      <c r="M189" t="s">
        <v>51</v>
      </c>
      <c r="N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89">
        <f>VLOOKUP(TableMPI[[#This Row],[Label]],TableAvg[],2,FALSE)</f>
        <v>297.04386299999999</v>
      </c>
      <c r="P189">
        <f>VLOOKUP(TableMPI[[#This Row],[Label]],TableAvg[],3,FALSE)</f>
        <v>0</v>
      </c>
      <c r="Q189">
        <f>TableMPI[[#This Row],[Avg]]-$U$2*TableMPI[[#This Row],[StdDev]]</f>
        <v>297.04386299999999</v>
      </c>
      <c r="R189">
        <f>TableMPI[[#This Row],[Avg]]+$U$2*TableMPI[[#This Row],[StdDev]]</f>
        <v>297.04386299999999</v>
      </c>
      <c r="S189">
        <f>IF(AND(TableMPI[[#This Row],[total_time]]&gt;=TableMPI[[#This Row],[Low]], TableMPI[[#This Row],[total_time]]&lt;=TableMPI[[#This Row],[High]]),1,0)</f>
        <v>0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6</v>
      </c>
      <c r="F190">
        <v>1</v>
      </c>
      <c r="G190">
        <v>55.971321000000003</v>
      </c>
      <c r="H190">
        <v>0.37440699999999999</v>
      </c>
      <c r="I190">
        <v>1.043911</v>
      </c>
      <c r="J190">
        <v>0.208782</v>
      </c>
      <c r="K190" t="str">
        <f t="shared" si="7"/>
        <v>0</v>
      </c>
      <c r="L190" t="s">
        <v>50</v>
      </c>
      <c r="M190" t="s">
        <v>51</v>
      </c>
      <c r="N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90">
        <f>VLOOKUP(TableMPI[[#This Row],[Label]],TableAvg[],2,FALSE)</f>
        <v>346.274833</v>
      </c>
      <c r="P190">
        <f>VLOOKUP(TableMPI[[#This Row],[Label]],TableAvg[],3,FALSE)</f>
        <v>0</v>
      </c>
      <c r="Q190">
        <f>TableMPI[[#This Row],[Avg]]-$U$2*TableMPI[[#This Row],[StdDev]]</f>
        <v>346.274833</v>
      </c>
      <c r="R190">
        <f>TableMPI[[#This Row],[Avg]]+$U$2*TableMPI[[#This Row],[StdDev]]</f>
        <v>346.274833</v>
      </c>
      <c r="S190">
        <f>IF(AND(TableMPI[[#This Row],[total_time]]&gt;=TableMPI[[#This Row],[Low]], TableMPI[[#This Row],[total_time]]&lt;=TableMPI[[#This Row],[High]]),1,0)</f>
        <v>0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5</v>
      </c>
      <c r="F191">
        <v>1</v>
      </c>
      <c r="G191">
        <v>67.422456999999994</v>
      </c>
      <c r="H191">
        <v>0.40642800000000001</v>
      </c>
      <c r="I191">
        <v>0.97072000000000003</v>
      </c>
      <c r="J191">
        <v>0.24268000000000001</v>
      </c>
      <c r="K191" t="str">
        <f t="shared" si="7"/>
        <v>0</v>
      </c>
      <c r="L191" t="s">
        <v>50</v>
      </c>
      <c r="M191" t="s">
        <v>51</v>
      </c>
      <c r="N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91">
        <f>VLOOKUP(TableMPI[[#This Row],[Label]],TableAvg[],2,FALSE)</f>
        <v>414.10621800000001</v>
      </c>
      <c r="P191">
        <f>VLOOKUP(TableMPI[[#This Row],[Label]],TableAvg[],3,FALSE)</f>
        <v>0</v>
      </c>
      <c r="Q191">
        <f>TableMPI[[#This Row],[Avg]]-$U$2*TableMPI[[#This Row],[StdDev]]</f>
        <v>414.10621800000001</v>
      </c>
      <c r="R191">
        <f>TableMPI[[#This Row],[Avg]]+$U$2*TableMPI[[#This Row],[StdDev]]</f>
        <v>414.10621800000001</v>
      </c>
      <c r="S191">
        <f>IF(AND(TableMPI[[#This Row],[total_time]]&gt;=TableMPI[[#This Row],[Low]], TableMPI[[#This Row],[total_time]]&lt;=TableMPI[[#This Row],[High]]),1,0)</f>
        <v>0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4</v>
      </c>
      <c r="F192">
        <v>1</v>
      </c>
      <c r="G192">
        <v>83.881264000000002</v>
      </c>
      <c r="H192">
        <v>0.41937400000000002</v>
      </c>
      <c r="I192">
        <v>0.70057499999999995</v>
      </c>
      <c r="J192">
        <v>0.23352500000000001</v>
      </c>
      <c r="K192" t="str">
        <f t="shared" si="7"/>
        <v>0</v>
      </c>
      <c r="L192" t="s">
        <v>50</v>
      </c>
      <c r="M192" t="s">
        <v>51</v>
      </c>
      <c r="N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92">
        <f>VLOOKUP(TableMPI[[#This Row],[Label]],TableAvg[],2,FALSE)</f>
        <v>517.03048899999999</v>
      </c>
      <c r="P192">
        <f>VLOOKUP(TableMPI[[#This Row],[Label]],TableAvg[],3,FALSE)</f>
        <v>0</v>
      </c>
      <c r="Q192">
        <f>TableMPI[[#This Row],[Avg]]-$U$2*TableMPI[[#This Row],[StdDev]]</f>
        <v>517.03048899999999</v>
      </c>
      <c r="R192">
        <f>TableMPI[[#This Row],[Avg]]+$U$2*TableMPI[[#This Row],[StdDev]]</f>
        <v>517.03048899999999</v>
      </c>
      <c r="S192">
        <f>IF(AND(TableMPI[[#This Row],[total_time]]&gt;=TableMPI[[#This Row],[Low]], TableMPI[[#This Row],[total_time]]&lt;=TableMPI[[#This Row],[High]]),1,0)</f>
        <v>0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3</v>
      </c>
      <c r="F193">
        <v>1</v>
      </c>
      <c r="G193">
        <v>111.404545</v>
      </c>
      <c r="H193">
        <v>0.42229299999999997</v>
      </c>
      <c r="I193">
        <v>0.488404</v>
      </c>
      <c r="J193">
        <v>0.244202</v>
      </c>
      <c r="K193" t="str">
        <f t="shared" si="7"/>
        <v>0</v>
      </c>
      <c r="L193" t="s">
        <v>50</v>
      </c>
      <c r="M193" t="s">
        <v>51</v>
      </c>
      <c r="N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93">
        <f>VLOOKUP(TableMPI[[#This Row],[Label]],TableAvg[],2,FALSE)</f>
        <v>689.58723399999997</v>
      </c>
      <c r="P193">
        <f>VLOOKUP(TableMPI[[#This Row],[Label]],TableAvg[],3,FALSE)</f>
        <v>0</v>
      </c>
      <c r="Q193">
        <f>TableMPI[[#This Row],[Avg]]-$U$2*TableMPI[[#This Row],[StdDev]]</f>
        <v>689.58723399999997</v>
      </c>
      <c r="R193">
        <f>TableMPI[[#This Row],[Avg]]+$U$2*TableMPI[[#This Row],[StdDev]]</f>
        <v>689.58723399999997</v>
      </c>
      <c r="S193">
        <f>IF(AND(TableMPI[[#This Row],[total_time]]&gt;=TableMPI[[#This Row],[Low]], TableMPI[[#This Row],[total_time]]&lt;=TableMPI[[#This Row],[High]]),1,0)</f>
        <v>0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2</v>
      </c>
      <c r="F194">
        <v>1</v>
      </c>
      <c r="G194">
        <v>166.12338299999999</v>
      </c>
      <c r="H194">
        <v>0.44250099999999998</v>
      </c>
      <c r="I194">
        <v>0.26725500000000002</v>
      </c>
      <c r="J194">
        <v>0.26725500000000002</v>
      </c>
      <c r="K194" t="str">
        <f t="shared" si="7"/>
        <v>0</v>
      </c>
      <c r="L194" t="s">
        <v>50</v>
      </c>
      <c r="M194" t="s">
        <v>51</v>
      </c>
      <c r="N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94">
        <f>VLOOKUP(TableMPI[[#This Row],[Label]],TableAvg[],2,FALSE)</f>
        <v>1033.768284</v>
      </c>
      <c r="P194">
        <f>VLOOKUP(TableMPI[[#This Row],[Label]],TableAvg[],3,FALSE)</f>
        <v>0</v>
      </c>
      <c r="Q194">
        <f>TableMPI[[#This Row],[Avg]]-$U$2*TableMPI[[#This Row],[StdDev]]</f>
        <v>1033.768284</v>
      </c>
      <c r="R194">
        <f>TableMPI[[#This Row],[Avg]]+$U$2*TableMPI[[#This Row],[StdDev]]</f>
        <v>1033.768284</v>
      </c>
      <c r="S194">
        <f>IF(AND(TableMPI[[#This Row],[total_time]]&gt;=TableMPI[[#This Row],[Low]], TableMPI[[#This Row],[total_time]]&lt;=TableMPI[[#This Row],[High]]),1,0)</f>
        <v>0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</v>
      </c>
      <c r="G195">
        <v>333.18265000000002</v>
      </c>
      <c r="H195">
        <v>0.38553999999999999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95">
        <f>VLOOKUP(TableMPI[[#This Row],[Label]],TableAvg[],2,FALSE)</f>
        <v>2083.919367</v>
      </c>
      <c r="P195">
        <f>VLOOKUP(TableMPI[[#This Row],[Label]],TableAvg[],3,FALSE)</f>
        <v>0</v>
      </c>
      <c r="Q195">
        <f>TableMPI[[#This Row],[Avg]]-$U$2*TableMPI[[#This Row],[StdDev]]</f>
        <v>2083.919367</v>
      </c>
      <c r="R195">
        <f>TableMPI[[#This Row],[Avg]]+$U$2*TableMPI[[#This Row],[StdDev]]</f>
        <v>2083.919367</v>
      </c>
      <c r="S195">
        <f>IF(AND(TableMPI[[#This Row],[total_time]]&gt;=TableMPI[[#This Row],[Low]], TableMPI[[#This Row],[total_time]]&lt;=TableMPI[[#This Row],[High]]),1,0)</f>
        <v>0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12</v>
      </c>
      <c r="F196">
        <v>1</v>
      </c>
      <c r="G196">
        <v>28.725581999999999</v>
      </c>
      <c r="H196">
        <v>0.35609400000000002</v>
      </c>
      <c r="I196">
        <v>2.1412209999999998</v>
      </c>
      <c r="J196">
        <v>0.194656</v>
      </c>
      <c r="K196" t="str">
        <f t="shared" si="7"/>
        <v>0</v>
      </c>
      <c r="L196" t="s">
        <v>50</v>
      </c>
      <c r="M196" t="s">
        <v>51</v>
      </c>
      <c r="N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96">
        <f>VLOOKUP(TableMPI[[#This Row],[Label]],TableAvg[],2,FALSE)</f>
        <v>174.82682649999998</v>
      </c>
      <c r="P196">
        <f>VLOOKUP(TableMPI[[#This Row],[Label]],TableAvg[],3,FALSE)</f>
        <v>5.3027500048680586E-2</v>
      </c>
      <c r="Q196">
        <f>TableMPI[[#This Row],[Avg]]-$U$2*TableMPI[[#This Row],[StdDev]]</f>
        <v>174.72077149990261</v>
      </c>
      <c r="R196">
        <f>TableMPI[[#This Row],[Avg]]+$U$2*TableMPI[[#This Row],[StdDev]]</f>
        <v>174.93288150009735</v>
      </c>
      <c r="S196">
        <f>IF(AND(TableMPI[[#This Row],[total_time]]&gt;=TableMPI[[#This Row],[Low]], TableMPI[[#This Row],[total_time]]&lt;=TableMPI[[#This Row],[High]]),1,0)</f>
        <v>0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11</v>
      </c>
      <c r="F197">
        <v>1</v>
      </c>
      <c r="G197">
        <v>31.063811999999999</v>
      </c>
      <c r="H197">
        <v>0.16037699999999999</v>
      </c>
      <c r="I197">
        <v>0.39844000000000002</v>
      </c>
      <c r="J197">
        <v>3.9843999999999997E-2</v>
      </c>
      <c r="K197" t="str">
        <f t="shared" si="7"/>
        <v>0</v>
      </c>
      <c r="L197" t="s">
        <v>50</v>
      </c>
      <c r="M197" t="s">
        <v>51</v>
      </c>
      <c r="N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97">
        <f>VLOOKUP(TableMPI[[#This Row],[Label]],TableAvg[],2,FALSE)</f>
        <v>190.876362</v>
      </c>
      <c r="P197">
        <f>VLOOKUP(TableMPI[[#This Row],[Label]],TableAvg[],3,FALSE)</f>
        <v>0.50633999999848645</v>
      </c>
      <c r="Q197">
        <f>TableMPI[[#This Row],[Avg]]-$U$2*TableMPI[[#This Row],[StdDev]]</f>
        <v>189.86368200000302</v>
      </c>
      <c r="R197">
        <f>TableMPI[[#This Row],[Avg]]+$U$2*TableMPI[[#This Row],[StdDev]]</f>
        <v>191.88904199999698</v>
      </c>
      <c r="S197">
        <f>IF(AND(TableMPI[[#This Row],[total_time]]&gt;=TableMPI[[#This Row],[Low]], TableMPI[[#This Row],[total_time]]&lt;=TableMPI[[#This Row],[High]]),1,0)</f>
        <v>0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10</v>
      </c>
      <c r="F198">
        <v>1</v>
      </c>
      <c r="G198">
        <v>33.964512999999997</v>
      </c>
      <c r="H198">
        <v>0.15252599999999999</v>
      </c>
      <c r="I198">
        <v>0.276223</v>
      </c>
      <c r="J198">
        <v>3.0691E-2</v>
      </c>
      <c r="K198" t="str">
        <f t="shared" si="7"/>
        <v>0</v>
      </c>
      <c r="L198" t="s">
        <v>50</v>
      </c>
      <c r="M198" t="s">
        <v>51</v>
      </c>
      <c r="N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98">
        <f>VLOOKUP(TableMPI[[#This Row],[Label]],TableAvg[],2,FALSE)</f>
        <v>209.11237700000001</v>
      </c>
      <c r="P198">
        <f>VLOOKUP(TableMPI[[#This Row],[Label]],TableAvg[],3,FALSE)</f>
        <v>0.13501800000346789</v>
      </c>
      <c r="Q198">
        <f>TableMPI[[#This Row],[Avg]]-$U$2*TableMPI[[#This Row],[StdDev]]</f>
        <v>208.84234099999307</v>
      </c>
      <c r="R198">
        <f>TableMPI[[#This Row],[Avg]]+$U$2*TableMPI[[#This Row],[StdDev]]</f>
        <v>209.38241300000695</v>
      </c>
      <c r="S198">
        <f>IF(AND(TableMPI[[#This Row],[total_time]]&gt;=TableMPI[[#This Row],[Low]], TableMPI[[#This Row],[total_time]]&lt;=TableMPI[[#This Row],[High]]),1,0)</f>
        <v>0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9</v>
      </c>
      <c r="F199">
        <v>1</v>
      </c>
      <c r="G199">
        <v>37.84646</v>
      </c>
      <c r="H199">
        <v>0.42188100000000001</v>
      </c>
      <c r="I199">
        <v>1.988083</v>
      </c>
      <c r="J199">
        <v>0.24851000000000001</v>
      </c>
      <c r="K199" t="str">
        <f t="shared" si="7"/>
        <v>0</v>
      </c>
      <c r="L199" t="s">
        <v>50</v>
      </c>
      <c r="M199" t="s">
        <v>51</v>
      </c>
      <c r="N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99">
        <f>VLOOKUP(TableMPI[[#This Row],[Label]],TableAvg[],2,FALSE)</f>
        <v>232.02580399999999</v>
      </c>
      <c r="P199">
        <f>VLOOKUP(TableMPI[[#This Row],[Label]],TableAvg[],3,FALSE)</f>
        <v>0</v>
      </c>
      <c r="Q199">
        <f>TableMPI[[#This Row],[Avg]]-$U$2*TableMPI[[#This Row],[StdDev]]</f>
        <v>232.02580399999999</v>
      </c>
      <c r="R199">
        <f>TableMPI[[#This Row],[Avg]]+$U$2*TableMPI[[#This Row],[StdDev]]</f>
        <v>232.02580399999999</v>
      </c>
      <c r="S199">
        <f>IF(AND(TableMPI[[#This Row],[total_time]]&gt;=TableMPI[[#This Row],[Low]], TableMPI[[#This Row],[total_time]]&lt;=TableMPI[[#This Row],[High]]),1,0)</f>
        <v>0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8</v>
      </c>
      <c r="F200">
        <v>1</v>
      </c>
      <c r="G200">
        <v>42.326920000000001</v>
      </c>
      <c r="H200">
        <v>0.40034900000000001</v>
      </c>
      <c r="I200">
        <v>1.584662</v>
      </c>
      <c r="J200">
        <v>0.22638</v>
      </c>
      <c r="K200" t="str">
        <f t="shared" si="7"/>
        <v>0</v>
      </c>
      <c r="L200" t="s">
        <v>50</v>
      </c>
      <c r="M200" t="s">
        <v>51</v>
      </c>
      <c r="N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00">
        <f>VLOOKUP(TableMPI[[#This Row],[Label]],TableAvg[],2,FALSE)</f>
        <v>260.09294599999998</v>
      </c>
      <c r="P200">
        <f>VLOOKUP(TableMPI[[#This Row],[Label]],TableAvg[],3,FALSE)</f>
        <v>0</v>
      </c>
      <c r="Q200">
        <f>TableMPI[[#This Row],[Avg]]-$U$2*TableMPI[[#This Row],[StdDev]]</f>
        <v>260.09294599999998</v>
      </c>
      <c r="R200">
        <f>TableMPI[[#This Row],[Avg]]+$U$2*TableMPI[[#This Row],[StdDev]]</f>
        <v>260.09294599999998</v>
      </c>
      <c r="S200">
        <f>IF(AND(TableMPI[[#This Row],[total_time]]&gt;=TableMPI[[#This Row],[Low]], TableMPI[[#This Row],[total_time]]&lt;=TableMPI[[#This Row],[High]]),1,0)</f>
        <v>0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7</v>
      </c>
      <c r="F201">
        <v>1</v>
      </c>
      <c r="G201">
        <v>48.166907000000002</v>
      </c>
      <c r="H201">
        <v>0.37578</v>
      </c>
      <c r="I201">
        <v>1.1703889999999999</v>
      </c>
      <c r="J201">
        <v>0.19506499999999999</v>
      </c>
      <c r="K201" t="str">
        <f t="shared" si="7"/>
        <v>0</v>
      </c>
      <c r="L201" t="s">
        <v>50</v>
      </c>
      <c r="M201" t="s">
        <v>51</v>
      </c>
      <c r="N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01">
        <f>VLOOKUP(TableMPI[[#This Row],[Label]],TableAvg[],2,FALSE)</f>
        <v>297.04386299999999</v>
      </c>
      <c r="P201">
        <f>VLOOKUP(TableMPI[[#This Row],[Label]],TableAvg[],3,FALSE)</f>
        <v>0</v>
      </c>
      <c r="Q201">
        <f>TableMPI[[#This Row],[Avg]]-$U$2*TableMPI[[#This Row],[StdDev]]</f>
        <v>297.04386299999999</v>
      </c>
      <c r="R201">
        <f>TableMPI[[#This Row],[Avg]]+$U$2*TableMPI[[#This Row],[StdDev]]</f>
        <v>297.04386299999999</v>
      </c>
      <c r="S201">
        <f>IF(AND(TableMPI[[#This Row],[total_time]]&gt;=TableMPI[[#This Row],[Low]], TableMPI[[#This Row],[total_time]]&lt;=TableMPI[[#This Row],[High]]),1,0)</f>
        <v>0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6</v>
      </c>
      <c r="F202">
        <v>1</v>
      </c>
      <c r="G202">
        <v>55.985415000000003</v>
      </c>
      <c r="H202">
        <v>0.40559600000000001</v>
      </c>
      <c r="I202">
        <v>1.2077469999999999</v>
      </c>
      <c r="J202">
        <v>0.24154900000000001</v>
      </c>
      <c r="K202" t="str">
        <f t="shared" si="7"/>
        <v>0</v>
      </c>
      <c r="L202" t="s">
        <v>50</v>
      </c>
      <c r="M202" t="s">
        <v>51</v>
      </c>
      <c r="N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2">
        <f>VLOOKUP(TableMPI[[#This Row],[Label]],TableAvg[],2,FALSE)</f>
        <v>346.274833</v>
      </c>
      <c r="P202">
        <f>VLOOKUP(TableMPI[[#This Row],[Label]],TableAvg[],3,FALSE)</f>
        <v>0</v>
      </c>
      <c r="Q202">
        <f>TableMPI[[#This Row],[Avg]]-$U$2*TableMPI[[#This Row],[StdDev]]</f>
        <v>346.274833</v>
      </c>
      <c r="R202">
        <f>TableMPI[[#This Row],[Avg]]+$U$2*TableMPI[[#This Row],[StdDev]]</f>
        <v>346.274833</v>
      </c>
      <c r="S202">
        <f>IF(AND(TableMPI[[#This Row],[total_time]]&gt;=TableMPI[[#This Row],[Low]], TableMPI[[#This Row],[total_time]]&lt;=TableMPI[[#This Row],[High]]),1,0)</f>
        <v>0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5</v>
      </c>
      <c r="F203">
        <v>1</v>
      </c>
      <c r="G203">
        <v>67.406092999999998</v>
      </c>
      <c r="H203">
        <v>0.43226599999999998</v>
      </c>
      <c r="I203">
        <v>1.0407500000000001</v>
      </c>
      <c r="J203">
        <v>0.26018799999999997</v>
      </c>
      <c r="K203" t="str">
        <f t="shared" si="7"/>
        <v>0</v>
      </c>
      <c r="L203" t="s">
        <v>50</v>
      </c>
      <c r="M203" t="s">
        <v>51</v>
      </c>
      <c r="N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03">
        <f>VLOOKUP(TableMPI[[#This Row],[Label]],TableAvg[],2,FALSE)</f>
        <v>414.10621800000001</v>
      </c>
      <c r="P203">
        <f>VLOOKUP(TableMPI[[#This Row],[Label]],TableAvg[],3,FALSE)</f>
        <v>0</v>
      </c>
      <c r="Q203">
        <f>TableMPI[[#This Row],[Avg]]-$U$2*TableMPI[[#This Row],[StdDev]]</f>
        <v>414.10621800000001</v>
      </c>
      <c r="R203">
        <f>TableMPI[[#This Row],[Avg]]+$U$2*TableMPI[[#This Row],[StdDev]]</f>
        <v>414.10621800000001</v>
      </c>
      <c r="S203">
        <f>IF(AND(TableMPI[[#This Row],[total_time]]&gt;=TableMPI[[#This Row],[Low]], TableMPI[[#This Row],[total_time]]&lt;=TableMPI[[#This Row],[High]]),1,0)</f>
        <v>0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4</v>
      </c>
      <c r="F204">
        <v>1</v>
      </c>
      <c r="G204">
        <v>83.886071999999999</v>
      </c>
      <c r="H204">
        <v>0.39102100000000001</v>
      </c>
      <c r="I204">
        <v>0.64995199999999997</v>
      </c>
      <c r="J204">
        <v>0.21665100000000001</v>
      </c>
      <c r="K204" t="str">
        <f t="shared" si="7"/>
        <v>0</v>
      </c>
      <c r="L204" t="s">
        <v>50</v>
      </c>
      <c r="M204" t="s">
        <v>51</v>
      </c>
      <c r="N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04">
        <f>VLOOKUP(TableMPI[[#This Row],[Label]],TableAvg[],2,FALSE)</f>
        <v>517.03048899999999</v>
      </c>
      <c r="P204">
        <f>VLOOKUP(TableMPI[[#This Row],[Label]],TableAvg[],3,FALSE)</f>
        <v>0</v>
      </c>
      <c r="Q204">
        <f>TableMPI[[#This Row],[Avg]]-$U$2*TableMPI[[#This Row],[StdDev]]</f>
        <v>517.03048899999999</v>
      </c>
      <c r="R204">
        <f>TableMPI[[#This Row],[Avg]]+$U$2*TableMPI[[#This Row],[StdDev]]</f>
        <v>517.03048899999999</v>
      </c>
      <c r="S204">
        <f>IF(AND(TableMPI[[#This Row],[total_time]]&gt;=TableMPI[[#This Row],[Low]], TableMPI[[#This Row],[total_time]]&lt;=TableMPI[[#This Row],[High]]),1,0)</f>
        <v>0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3</v>
      </c>
      <c r="F205">
        <v>1</v>
      </c>
      <c r="G205">
        <v>111.394764</v>
      </c>
      <c r="H205">
        <v>0.42630699999999999</v>
      </c>
      <c r="I205">
        <v>0.52844599999999997</v>
      </c>
      <c r="J205">
        <v>0.26422299999999999</v>
      </c>
      <c r="K205" t="str">
        <f t="shared" ref="K205:K236" si="8">MID(M205,22,1)</f>
        <v>0</v>
      </c>
      <c r="L205" t="s">
        <v>50</v>
      </c>
      <c r="M205" t="s">
        <v>51</v>
      </c>
      <c r="N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05">
        <f>VLOOKUP(TableMPI[[#This Row],[Label]],TableAvg[],2,FALSE)</f>
        <v>689.58723399999997</v>
      </c>
      <c r="P205">
        <f>VLOOKUP(TableMPI[[#This Row],[Label]],TableAvg[],3,FALSE)</f>
        <v>0</v>
      </c>
      <c r="Q205">
        <f>TableMPI[[#This Row],[Avg]]-$U$2*TableMPI[[#This Row],[StdDev]]</f>
        <v>689.58723399999997</v>
      </c>
      <c r="R205">
        <f>TableMPI[[#This Row],[Avg]]+$U$2*TableMPI[[#This Row],[StdDev]]</f>
        <v>689.58723399999997</v>
      </c>
      <c r="S205">
        <f>IF(AND(TableMPI[[#This Row],[total_time]]&gt;=TableMPI[[#This Row],[Low]], TableMPI[[#This Row],[total_time]]&lt;=TableMPI[[#This Row],[High]]),1,0)</f>
        <v>0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2</v>
      </c>
      <c r="F206">
        <v>1</v>
      </c>
      <c r="G206">
        <v>166.10439099999999</v>
      </c>
      <c r="H206">
        <v>0.43374000000000001</v>
      </c>
      <c r="I206">
        <v>0.25438899999999998</v>
      </c>
      <c r="J206">
        <v>0.25438899999999998</v>
      </c>
      <c r="K206" t="str">
        <f t="shared" si="8"/>
        <v>0</v>
      </c>
      <c r="L206" t="s">
        <v>50</v>
      </c>
      <c r="M206" t="s">
        <v>51</v>
      </c>
      <c r="N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06">
        <f>VLOOKUP(TableMPI[[#This Row],[Label]],TableAvg[],2,FALSE)</f>
        <v>1033.768284</v>
      </c>
      <c r="P206">
        <f>VLOOKUP(TableMPI[[#This Row],[Label]],TableAvg[],3,FALSE)</f>
        <v>0</v>
      </c>
      <c r="Q206">
        <f>TableMPI[[#This Row],[Avg]]-$U$2*TableMPI[[#This Row],[StdDev]]</f>
        <v>1033.768284</v>
      </c>
      <c r="R206">
        <f>TableMPI[[#This Row],[Avg]]+$U$2*TableMPI[[#This Row],[StdDev]]</f>
        <v>1033.768284</v>
      </c>
      <c r="S206">
        <f>IF(AND(TableMPI[[#This Row],[total_time]]&gt;=TableMPI[[#This Row],[Low]], TableMPI[[#This Row],[total_time]]&lt;=TableMPI[[#This Row],[High]]),1,0)</f>
        <v>0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</v>
      </c>
      <c r="G207">
        <v>332.92208399999998</v>
      </c>
      <c r="H207">
        <v>0.396928</v>
      </c>
      <c r="I207">
        <v>0</v>
      </c>
      <c r="J207">
        <v>0</v>
      </c>
      <c r="K207" t="str">
        <f t="shared" si="8"/>
        <v>0</v>
      </c>
      <c r="L207" t="s">
        <v>50</v>
      </c>
      <c r="M207" t="s">
        <v>51</v>
      </c>
      <c r="N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07">
        <f>VLOOKUP(TableMPI[[#This Row],[Label]],TableAvg[],2,FALSE)</f>
        <v>2083.919367</v>
      </c>
      <c r="P207">
        <f>VLOOKUP(TableMPI[[#This Row],[Label]],TableAvg[],3,FALSE)</f>
        <v>0</v>
      </c>
      <c r="Q207">
        <f>TableMPI[[#This Row],[Avg]]-$U$2*TableMPI[[#This Row],[StdDev]]</f>
        <v>2083.919367</v>
      </c>
      <c r="R207">
        <f>TableMPI[[#This Row],[Avg]]+$U$2*TableMPI[[#This Row],[StdDev]]</f>
        <v>2083.919367</v>
      </c>
      <c r="S207">
        <f>IF(AND(TableMPI[[#This Row],[total_time]]&gt;=TableMPI[[#This Row],[Low]], TableMPI[[#This Row],[total_time]]&lt;=TableMPI[[#This Row],[High]]),1,0)</f>
        <v>0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12</v>
      </c>
      <c r="F208">
        <v>1</v>
      </c>
      <c r="G208">
        <v>28.802772999999998</v>
      </c>
      <c r="H208">
        <v>0.46610299999999999</v>
      </c>
      <c r="I208">
        <v>3.1950609999999999</v>
      </c>
      <c r="J208">
        <v>0.29046</v>
      </c>
      <c r="K208" t="str">
        <f t="shared" si="8"/>
        <v>0</v>
      </c>
      <c r="L208" t="s">
        <v>50</v>
      </c>
      <c r="M208" t="s">
        <v>51</v>
      </c>
      <c r="N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08">
        <f>VLOOKUP(TableMPI[[#This Row],[Label]],TableAvg[],2,FALSE)</f>
        <v>174.82682649999998</v>
      </c>
      <c r="P208">
        <f>VLOOKUP(TableMPI[[#This Row],[Label]],TableAvg[],3,FALSE)</f>
        <v>5.3027500048680586E-2</v>
      </c>
      <c r="Q208">
        <f>TableMPI[[#This Row],[Avg]]-$U$2*TableMPI[[#This Row],[StdDev]]</f>
        <v>174.72077149990261</v>
      </c>
      <c r="R208">
        <f>TableMPI[[#This Row],[Avg]]+$U$2*TableMPI[[#This Row],[StdDev]]</f>
        <v>174.93288150009735</v>
      </c>
      <c r="S208">
        <f>IF(AND(TableMPI[[#This Row],[total_time]]&gt;=TableMPI[[#This Row],[Low]], TableMPI[[#This Row],[total_time]]&lt;=TableMPI[[#This Row],[High]]),1,0)</f>
        <v>0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11</v>
      </c>
      <c r="F209">
        <v>1</v>
      </c>
      <c r="G209">
        <v>31.058263</v>
      </c>
      <c r="H209">
        <v>0.15859200000000001</v>
      </c>
      <c r="I209">
        <v>0.36264200000000002</v>
      </c>
      <c r="J209">
        <v>3.6263999999999998E-2</v>
      </c>
      <c r="K209" t="str">
        <f t="shared" si="8"/>
        <v>0</v>
      </c>
      <c r="L209" t="s">
        <v>50</v>
      </c>
      <c r="M209" t="s">
        <v>51</v>
      </c>
      <c r="N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09">
        <f>VLOOKUP(TableMPI[[#This Row],[Label]],TableAvg[],2,FALSE)</f>
        <v>190.876362</v>
      </c>
      <c r="P209">
        <f>VLOOKUP(TableMPI[[#This Row],[Label]],TableAvg[],3,FALSE)</f>
        <v>0.50633999999848645</v>
      </c>
      <c r="Q209">
        <f>TableMPI[[#This Row],[Avg]]-$U$2*TableMPI[[#This Row],[StdDev]]</f>
        <v>189.86368200000302</v>
      </c>
      <c r="R209">
        <f>TableMPI[[#This Row],[Avg]]+$U$2*TableMPI[[#This Row],[StdDev]]</f>
        <v>191.88904199999698</v>
      </c>
      <c r="S209">
        <f>IF(AND(TableMPI[[#This Row],[total_time]]&gt;=TableMPI[[#This Row],[Low]], TableMPI[[#This Row],[total_time]]&lt;=TableMPI[[#This Row],[High]]),1,0)</f>
        <v>0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10</v>
      </c>
      <c r="F210">
        <v>1</v>
      </c>
      <c r="G210">
        <v>34.018873999999997</v>
      </c>
      <c r="H210">
        <v>0.15384300000000001</v>
      </c>
      <c r="I210">
        <v>0.28367799999999999</v>
      </c>
      <c r="J210">
        <v>3.1519999999999999E-2</v>
      </c>
      <c r="K210" t="str">
        <f t="shared" si="8"/>
        <v>0</v>
      </c>
      <c r="L210" t="s">
        <v>50</v>
      </c>
      <c r="M210" t="s">
        <v>51</v>
      </c>
      <c r="N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10">
        <f>VLOOKUP(TableMPI[[#This Row],[Label]],TableAvg[],2,FALSE)</f>
        <v>209.11237700000001</v>
      </c>
      <c r="P210">
        <f>VLOOKUP(TableMPI[[#This Row],[Label]],TableAvg[],3,FALSE)</f>
        <v>0.13501800000346789</v>
      </c>
      <c r="Q210">
        <f>TableMPI[[#This Row],[Avg]]-$U$2*TableMPI[[#This Row],[StdDev]]</f>
        <v>208.84234099999307</v>
      </c>
      <c r="R210">
        <f>TableMPI[[#This Row],[Avg]]+$U$2*TableMPI[[#This Row],[StdDev]]</f>
        <v>209.38241300000695</v>
      </c>
      <c r="S210">
        <f>IF(AND(TableMPI[[#This Row],[total_time]]&gt;=TableMPI[[#This Row],[Low]], TableMPI[[#This Row],[total_time]]&lt;=TableMPI[[#This Row],[High]]),1,0)</f>
        <v>0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9</v>
      </c>
      <c r="F211">
        <v>1</v>
      </c>
      <c r="G211">
        <v>37.810811999999999</v>
      </c>
      <c r="H211">
        <v>0.382384</v>
      </c>
      <c r="I211">
        <v>1.7062660000000001</v>
      </c>
      <c r="J211">
        <v>0.213283</v>
      </c>
      <c r="K211" t="str">
        <f t="shared" si="8"/>
        <v>0</v>
      </c>
      <c r="L211" t="s">
        <v>50</v>
      </c>
      <c r="M211" t="s">
        <v>51</v>
      </c>
      <c r="N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11">
        <f>VLOOKUP(TableMPI[[#This Row],[Label]],TableAvg[],2,FALSE)</f>
        <v>232.02580399999999</v>
      </c>
      <c r="P211">
        <f>VLOOKUP(TableMPI[[#This Row],[Label]],TableAvg[],3,FALSE)</f>
        <v>0</v>
      </c>
      <c r="Q211">
        <f>TableMPI[[#This Row],[Avg]]-$U$2*TableMPI[[#This Row],[StdDev]]</f>
        <v>232.02580399999999</v>
      </c>
      <c r="R211">
        <f>TableMPI[[#This Row],[Avg]]+$U$2*TableMPI[[#This Row],[StdDev]]</f>
        <v>232.02580399999999</v>
      </c>
      <c r="S211">
        <f>IF(AND(TableMPI[[#This Row],[total_time]]&gt;=TableMPI[[#This Row],[Low]], TableMPI[[#This Row],[total_time]]&lt;=TableMPI[[#This Row],[High]]),1,0)</f>
        <v>0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8</v>
      </c>
      <c r="F212">
        <v>1</v>
      </c>
      <c r="G212">
        <v>42.342574999999997</v>
      </c>
      <c r="H212">
        <v>0.415968</v>
      </c>
      <c r="I212">
        <v>1.671951</v>
      </c>
      <c r="J212">
        <v>0.23885000000000001</v>
      </c>
      <c r="K212" t="str">
        <f t="shared" si="8"/>
        <v>0</v>
      </c>
      <c r="L212" t="s">
        <v>50</v>
      </c>
      <c r="M212" t="s">
        <v>51</v>
      </c>
      <c r="N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12">
        <f>VLOOKUP(TableMPI[[#This Row],[Label]],TableAvg[],2,FALSE)</f>
        <v>260.09294599999998</v>
      </c>
      <c r="P212">
        <f>VLOOKUP(TableMPI[[#This Row],[Label]],TableAvg[],3,FALSE)</f>
        <v>0</v>
      </c>
      <c r="Q212">
        <f>TableMPI[[#This Row],[Avg]]-$U$2*TableMPI[[#This Row],[StdDev]]</f>
        <v>260.09294599999998</v>
      </c>
      <c r="R212">
        <f>TableMPI[[#This Row],[Avg]]+$U$2*TableMPI[[#This Row],[StdDev]]</f>
        <v>260.09294599999998</v>
      </c>
      <c r="S212">
        <f>IF(AND(TableMPI[[#This Row],[total_time]]&gt;=TableMPI[[#This Row],[Low]], TableMPI[[#This Row],[total_time]]&lt;=TableMPI[[#This Row],[High]]),1,0)</f>
        <v>0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7</v>
      </c>
      <c r="F213">
        <v>1</v>
      </c>
      <c r="G213">
        <v>48.169384999999998</v>
      </c>
      <c r="H213">
        <v>0.38488299999999998</v>
      </c>
      <c r="I213">
        <v>1.2738830000000001</v>
      </c>
      <c r="J213">
        <v>0.212314</v>
      </c>
      <c r="K213" t="str">
        <f t="shared" si="8"/>
        <v>0</v>
      </c>
      <c r="L213" t="s">
        <v>50</v>
      </c>
      <c r="M213" t="s">
        <v>51</v>
      </c>
      <c r="N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13">
        <f>VLOOKUP(TableMPI[[#This Row],[Label]],TableAvg[],2,FALSE)</f>
        <v>297.04386299999999</v>
      </c>
      <c r="P213">
        <f>VLOOKUP(TableMPI[[#This Row],[Label]],TableAvg[],3,FALSE)</f>
        <v>0</v>
      </c>
      <c r="Q213">
        <f>TableMPI[[#This Row],[Avg]]-$U$2*TableMPI[[#This Row],[StdDev]]</f>
        <v>297.04386299999999</v>
      </c>
      <c r="R213">
        <f>TableMPI[[#This Row],[Avg]]+$U$2*TableMPI[[#This Row],[StdDev]]</f>
        <v>297.04386299999999</v>
      </c>
      <c r="S213">
        <f>IF(AND(TableMPI[[#This Row],[total_time]]&gt;=TableMPI[[#This Row],[Low]], TableMPI[[#This Row],[total_time]]&lt;=TableMPI[[#This Row],[High]]),1,0)</f>
        <v>0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6</v>
      </c>
      <c r="F214">
        <v>1</v>
      </c>
      <c r="G214">
        <v>55.953719</v>
      </c>
      <c r="H214">
        <v>0.37465799999999999</v>
      </c>
      <c r="I214">
        <v>1.006947</v>
      </c>
      <c r="J214">
        <v>0.20138900000000001</v>
      </c>
      <c r="K214" t="str">
        <f t="shared" si="8"/>
        <v>0</v>
      </c>
      <c r="L214" t="s">
        <v>50</v>
      </c>
      <c r="M214" t="s">
        <v>51</v>
      </c>
      <c r="N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14">
        <f>VLOOKUP(TableMPI[[#This Row],[Label]],TableAvg[],2,FALSE)</f>
        <v>346.274833</v>
      </c>
      <c r="P214">
        <f>VLOOKUP(TableMPI[[#This Row],[Label]],TableAvg[],3,FALSE)</f>
        <v>0</v>
      </c>
      <c r="Q214">
        <f>TableMPI[[#This Row],[Avg]]-$U$2*TableMPI[[#This Row],[StdDev]]</f>
        <v>346.274833</v>
      </c>
      <c r="R214">
        <f>TableMPI[[#This Row],[Avg]]+$U$2*TableMPI[[#This Row],[StdDev]]</f>
        <v>346.274833</v>
      </c>
      <c r="S214">
        <f>IF(AND(TableMPI[[#This Row],[total_time]]&gt;=TableMPI[[#This Row],[Low]], TableMPI[[#This Row],[total_time]]&lt;=TableMPI[[#This Row],[High]]),1,0)</f>
        <v>0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5</v>
      </c>
      <c r="F215">
        <v>1</v>
      </c>
      <c r="G215">
        <v>67.474376000000007</v>
      </c>
      <c r="H215">
        <v>0.44832899999999998</v>
      </c>
      <c r="I215">
        <v>1.1068519999999999</v>
      </c>
      <c r="J215">
        <v>0.27671299999999999</v>
      </c>
      <c r="K215" t="str">
        <f t="shared" si="8"/>
        <v>0</v>
      </c>
      <c r="L215" t="s">
        <v>50</v>
      </c>
      <c r="M215" t="s">
        <v>51</v>
      </c>
      <c r="N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5">
        <f>VLOOKUP(TableMPI[[#This Row],[Label]],TableAvg[],2,FALSE)</f>
        <v>414.10621800000001</v>
      </c>
      <c r="P215">
        <f>VLOOKUP(TableMPI[[#This Row],[Label]],TableAvg[],3,FALSE)</f>
        <v>0</v>
      </c>
      <c r="Q215">
        <f>TableMPI[[#This Row],[Avg]]-$U$2*TableMPI[[#This Row],[StdDev]]</f>
        <v>414.10621800000001</v>
      </c>
      <c r="R215">
        <f>TableMPI[[#This Row],[Avg]]+$U$2*TableMPI[[#This Row],[StdDev]]</f>
        <v>414.10621800000001</v>
      </c>
      <c r="S215">
        <f>IF(AND(TableMPI[[#This Row],[total_time]]&gt;=TableMPI[[#This Row],[Low]], TableMPI[[#This Row],[total_time]]&lt;=TableMPI[[#This Row],[High]]),1,0)</f>
        <v>0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4</v>
      </c>
      <c r="F216">
        <v>1</v>
      </c>
      <c r="G216">
        <v>83.867260999999999</v>
      </c>
      <c r="H216">
        <v>0.38418600000000003</v>
      </c>
      <c r="I216">
        <v>0.63935900000000001</v>
      </c>
      <c r="J216">
        <v>0.21312</v>
      </c>
      <c r="K216" t="str">
        <f t="shared" si="8"/>
        <v>0</v>
      </c>
      <c r="L216" t="s">
        <v>50</v>
      </c>
      <c r="M216" t="s">
        <v>51</v>
      </c>
      <c r="N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16">
        <f>VLOOKUP(TableMPI[[#This Row],[Label]],TableAvg[],2,FALSE)</f>
        <v>517.03048899999999</v>
      </c>
      <c r="P216">
        <f>VLOOKUP(TableMPI[[#This Row],[Label]],TableAvg[],3,FALSE)</f>
        <v>0</v>
      </c>
      <c r="Q216">
        <f>TableMPI[[#This Row],[Avg]]-$U$2*TableMPI[[#This Row],[StdDev]]</f>
        <v>517.03048899999999</v>
      </c>
      <c r="R216">
        <f>TableMPI[[#This Row],[Avg]]+$U$2*TableMPI[[#This Row],[StdDev]]</f>
        <v>517.03048899999999</v>
      </c>
      <c r="S216">
        <f>IF(AND(TableMPI[[#This Row],[total_time]]&gt;=TableMPI[[#This Row],[Low]], TableMPI[[#This Row],[total_time]]&lt;=TableMPI[[#This Row],[High]]),1,0)</f>
        <v>0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3</v>
      </c>
      <c r="F217">
        <v>1</v>
      </c>
      <c r="G217">
        <v>111.43797499999999</v>
      </c>
      <c r="H217">
        <v>0.47351100000000002</v>
      </c>
      <c r="I217">
        <v>0.58668200000000004</v>
      </c>
      <c r="J217">
        <v>0.29334100000000002</v>
      </c>
      <c r="K217" t="str">
        <f t="shared" si="8"/>
        <v>0</v>
      </c>
      <c r="L217" t="s">
        <v>50</v>
      </c>
      <c r="M217" t="s">
        <v>51</v>
      </c>
      <c r="N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17">
        <f>VLOOKUP(TableMPI[[#This Row],[Label]],TableAvg[],2,FALSE)</f>
        <v>689.58723399999997</v>
      </c>
      <c r="P217">
        <f>VLOOKUP(TableMPI[[#This Row],[Label]],TableAvg[],3,FALSE)</f>
        <v>0</v>
      </c>
      <c r="Q217">
        <f>TableMPI[[#This Row],[Avg]]-$U$2*TableMPI[[#This Row],[StdDev]]</f>
        <v>689.58723399999997</v>
      </c>
      <c r="R217">
        <f>TableMPI[[#This Row],[Avg]]+$U$2*TableMPI[[#This Row],[StdDev]]</f>
        <v>689.58723399999997</v>
      </c>
      <c r="S217">
        <f>IF(AND(TableMPI[[#This Row],[total_time]]&gt;=TableMPI[[#This Row],[Low]], TableMPI[[#This Row],[total_time]]&lt;=TableMPI[[#This Row],[High]]),1,0)</f>
        <v>0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2</v>
      </c>
      <c r="F218">
        <v>1</v>
      </c>
      <c r="G218">
        <v>166.22775799999999</v>
      </c>
      <c r="H218">
        <v>0.50262899999999999</v>
      </c>
      <c r="I218">
        <v>0.32875599999999999</v>
      </c>
      <c r="J218">
        <v>0.32875599999999999</v>
      </c>
      <c r="K218" t="str">
        <f t="shared" si="8"/>
        <v>0</v>
      </c>
      <c r="L218" t="s">
        <v>50</v>
      </c>
      <c r="M218" t="s">
        <v>51</v>
      </c>
      <c r="N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18">
        <f>VLOOKUP(TableMPI[[#This Row],[Label]],TableAvg[],2,FALSE)</f>
        <v>1033.768284</v>
      </c>
      <c r="P218">
        <f>VLOOKUP(TableMPI[[#This Row],[Label]],TableAvg[],3,FALSE)</f>
        <v>0</v>
      </c>
      <c r="Q218">
        <f>TableMPI[[#This Row],[Avg]]-$U$2*TableMPI[[#This Row],[StdDev]]</f>
        <v>1033.768284</v>
      </c>
      <c r="R218">
        <f>TableMPI[[#This Row],[Avg]]+$U$2*TableMPI[[#This Row],[StdDev]]</f>
        <v>1033.768284</v>
      </c>
      <c r="S218">
        <f>IF(AND(TableMPI[[#This Row],[total_time]]&gt;=TableMPI[[#This Row],[Low]], TableMPI[[#This Row],[total_time]]&lt;=TableMPI[[#This Row],[High]]),1,0)</f>
        <v>0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</v>
      </c>
      <c r="G219">
        <v>333.22610200000003</v>
      </c>
      <c r="H219">
        <v>0.457235</v>
      </c>
      <c r="I219">
        <v>0</v>
      </c>
      <c r="J219">
        <v>0</v>
      </c>
      <c r="K219" t="str">
        <f t="shared" si="8"/>
        <v>0</v>
      </c>
      <c r="L219" t="s">
        <v>50</v>
      </c>
      <c r="M219" t="s">
        <v>51</v>
      </c>
      <c r="N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19">
        <f>VLOOKUP(TableMPI[[#This Row],[Label]],TableAvg[],2,FALSE)</f>
        <v>2083.919367</v>
      </c>
      <c r="P219">
        <f>VLOOKUP(TableMPI[[#This Row],[Label]],TableAvg[],3,FALSE)</f>
        <v>0</v>
      </c>
      <c r="Q219">
        <f>TableMPI[[#This Row],[Avg]]-$U$2*TableMPI[[#This Row],[StdDev]]</f>
        <v>2083.919367</v>
      </c>
      <c r="R219">
        <f>TableMPI[[#This Row],[Avg]]+$U$2*TableMPI[[#This Row],[StdDev]]</f>
        <v>2083.919367</v>
      </c>
      <c r="S219">
        <f>IF(AND(TableMPI[[#This Row],[total_time]]&gt;=TableMPI[[#This Row],[Low]], TableMPI[[#This Row],[total_time]]&lt;=TableMPI[[#This Row],[High]]),1,0)</f>
        <v>0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12</v>
      </c>
      <c r="F220">
        <v>1</v>
      </c>
      <c r="G220">
        <v>28.825664</v>
      </c>
      <c r="H220">
        <v>0.46112900000000001</v>
      </c>
      <c r="I220">
        <v>3.0254080000000001</v>
      </c>
      <c r="J220">
        <v>0.27503699999999998</v>
      </c>
      <c r="K220" t="str">
        <f t="shared" si="8"/>
        <v>0</v>
      </c>
      <c r="L220" t="s">
        <v>50</v>
      </c>
      <c r="M220" t="s">
        <v>51</v>
      </c>
      <c r="N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20">
        <f>VLOOKUP(TableMPI[[#This Row],[Label]],TableAvg[],2,FALSE)</f>
        <v>174.82682649999998</v>
      </c>
      <c r="P220">
        <f>VLOOKUP(TableMPI[[#This Row],[Label]],TableAvg[],3,FALSE)</f>
        <v>5.3027500048680586E-2</v>
      </c>
      <c r="Q220">
        <f>TableMPI[[#This Row],[Avg]]-$U$2*TableMPI[[#This Row],[StdDev]]</f>
        <v>174.72077149990261</v>
      </c>
      <c r="R220">
        <f>TableMPI[[#This Row],[Avg]]+$U$2*TableMPI[[#This Row],[StdDev]]</f>
        <v>174.93288150009735</v>
      </c>
      <c r="S220">
        <f>IF(AND(TableMPI[[#This Row],[total_time]]&gt;=TableMPI[[#This Row],[Low]], TableMPI[[#This Row],[total_time]]&lt;=TableMPI[[#This Row],[High]]),1,0)</f>
        <v>0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11</v>
      </c>
      <c r="F221">
        <v>1</v>
      </c>
      <c r="G221">
        <v>30.976027999999999</v>
      </c>
      <c r="H221">
        <v>0.15554699999999999</v>
      </c>
      <c r="I221">
        <v>0.34511199999999997</v>
      </c>
      <c r="J221">
        <v>3.4511E-2</v>
      </c>
      <c r="K221" t="str">
        <f t="shared" si="8"/>
        <v>0</v>
      </c>
      <c r="L221" t="s">
        <v>50</v>
      </c>
      <c r="M221" t="s">
        <v>51</v>
      </c>
      <c r="N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21">
        <f>VLOOKUP(TableMPI[[#This Row],[Label]],TableAvg[],2,FALSE)</f>
        <v>190.876362</v>
      </c>
      <c r="P221">
        <f>VLOOKUP(TableMPI[[#This Row],[Label]],TableAvg[],3,FALSE)</f>
        <v>0.50633999999848645</v>
      </c>
      <c r="Q221">
        <f>TableMPI[[#This Row],[Avg]]-$U$2*TableMPI[[#This Row],[StdDev]]</f>
        <v>189.86368200000302</v>
      </c>
      <c r="R221">
        <f>TableMPI[[#This Row],[Avg]]+$U$2*TableMPI[[#This Row],[StdDev]]</f>
        <v>191.88904199999698</v>
      </c>
      <c r="S221">
        <f>IF(AND(TableMPI[[#This Row],[total_time]]&gt;=TableMPI[[#This Row],[Low]], TableMPI[[#This Row],[total_time]]&lt;=TableMPI[[#This Row],[High]]),1,0)</f>
        <v>0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10</v>
      </c>
      <c r="F222">
        <v>1</v>
      </c>
      <c r="G222">
        <v>33.907505999999998</v>
      </c>
      <c r="H222">
        <v>0.15620899999999999</v>
      </c>
      <c r="I222">
        <v>0.29391699999999998</v>
      </c>
      <c r="J222">
        <v>3.2656999999999999E-2</v>
      </c>
      <c r="K222" t="str">
        <f t="shared" si="8"/>
        <v>0</v>
      </c>
      <c r="L222" t="s">
        <v>50</v>
      </c>
      <c r="M222" t="s">
        <v>51</v>
      </c>
      <c r="N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22">
        <f>VLOOKUP(TableMPI[[#This Row],[Label]],TableAvg[],2,FALSE)</f>
        <v>209.11237700000001</v>
      </c>
      <c r="P222">
        <f>VLOOKUP(TableMPI[[#This Row],[Label]],TableAvg[],3,FALSE)</f>
        <v>0.13501800000346789</v>
      </c>
      <c r="Q222">
        <f>TableMPI[[#This Row],[Avg]]-$U$2*TableMPI[[#This Row],[StdDev]]</f>
        <v>208.84234099999307</v>
      </c>
      <c r="R222">
        <f>TableMPI[[#This Row],[Avg]]+$U$2*TableMPI[[#This Row],[StdDev]]</f>
        <v>209.38241300000695</v>
      </c>
      <c r="S222">
        <f>IF(AND(TableMPI[[#This Row],[total_time]]&gt;=TableMPI[[#This Row],[Low]], TableMPI[[#This Row],[total_time]]&lt;=TableMPI[[#This Row],[High]]),1,0)</f>
        <v>0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9</v>
      </c>
      <c r="F223">
        <v>1</v>
      </c>
      <c r="G223">
        <v>37.776515000000003</v>
      </c>
      <c r="H223">
        <v>0.38075300000000001</v>
      </c>
      <c r="I223">
        <v>1.5922609999999999</v>
      </c>
      <c r="J223">
        <v>0.19903299999999999</v>
      </c>
      <c r="K223" t="str">
        <f t="shared" si="8"/>
        <v>0</v>
      </c>
      <c r="L223" t="s">
        <v>50</v>
      </c>
      <c r="M223" t="s">
        <v>51</v>
      </c>
      <c r="N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23">
        <f>VLOOKUP(TableMPI[[#This Row],[Label]],TableAvg[],2,FALSE)</f>
        <v>232.02580399999999</v>
      </c>
      <c r="P223">
        <f>VLOOKUP(TableMPI[[#This Row],[Label]],TableAvg[],3,FALSE)</f>
        <v>0</v>
      </c>
      <c r="Q223">
        <f>TableMPI[[#This Row],[Avg]]-$U$2*TableMPI[[#This Row],[StdDev]]</f>
        <v>232.02580399999999</v>
      </c>
      <c r="R223">
        <f>TableMPI[[#This Row],[Avg]]+$U$2*TableMPI[[#This Row],[StdDev]]</f>
        <v>232.02580399999999</v>
      </c>
      <c r="S223">
        <f>IF(AND(TableMPI[[#This Row],[total_time]]&gt;=TableMPI[[#This Row],[Low]], TableMPI[[#This Row],[total_time]]&lt;=TableMPI[[#This Row],[High]]),1,0)</f>
        <v>0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8</v>
      </c>
      <c r="F224">
        <v>1</v>
      </c>
      <c r="G224">
        <v>42.358466999999997</v>
      </c>
      <c r="H224">
        <v>0.43571700000000002</v>
      </c>
      <c r="I224">
        <v>1.813672</v>
      </c>
      <c r="J224">
        <v>0.25909599999999999</v>
      </c>
      <c r="K224" t="str">
        <f t="shared" si="8"/>
        <v>0</v>
      </c>
      <c r="L224" t="s">
        <v>50</v>
      </c>
      <c r="M224" t="s">
        <v>51</v>
      </c>
      <c r="N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24">
        <f>VLOOKUP(TableMPI[[#This Row],[Label]],TableAvg[],2,FALSE)</f>
        <v>260.09294599999998</v>
      </c>
      <c r="P224">
        <f>VLOOKUP(TableMPI[[#This Row],[Label]],TableAvg[],3,FALSE)</f>
        <v>0</v>
      </c>
      <c r="Q224">
        <f>TableMPI[[#This Row],[Avg]]-$U$2*TableMPI[[#This Row],[StdDev]]</f>
        <v>260.09294599999998</v>
      </c>
      <c r="R224">
        <f>TableMPI[[#This Row],[Avg]]+$U$2*TableMPI[[#This Row],[StdDev]]</f>
        <v>260.09294599999998</v>
      </c>
      <c r="S224">
        <f>IF(AND(TableMPI[[#This Row],[total_time]]&gt;=TableMPI[[#This Row],[Low]], TableMPI[[#This Row],[total_time]]&lt;=TableMPI[[#This Row],[High]]),1,0)</f>
        <v>0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7</v>
      </c>
      <c r="F225">
        <v>1</v>
      </c>
      <c r="G225">
        <v>48.172395000000002</v>
      </c>
      <c r="H225">
        <v>0.37699100000000002</v>
      </c>
      <c r="I225">
        <v>1.172479</v>
      </c>
      <c r="J225">
        <v>0.195413</v>
      </c>
      <c r="K225" t="str">
        <f t="shared" si="8"/>
        <v>0</v>
      </c>
      <c r="L225" t="s">
        <v>50</v>
      </c>
      <c r="M225" t="s">
        <v>51</v>
      </c>
      <c r="N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25">
        <f>VLOOKUP(TableMPI[[#This Row],[Label]],TableAvg[],2,FALSE)</f>
        <v>297.04386299999999</v>
      </c>
      <c r="P225">
        <f>VLOOKUP(TableMPI[[#This Row],[Label]],TableAvg[],3,FALSE)</f>
        <v>0</v>
      </c>
      <c r="Q225">
        <f>TableMPI[[#This Row],[Avg]]-$U$2*TableMPI[[#This Row],[StdDev]]</f>
        <v>297.04386299999999</v>
      </c>
      <c r="R225">
        <f>TableMPI[[#This Row],[Avg]]+$U$2*TableMPI[[#This Row],[StdDev]]</f>
        <v>297.04386299999999</v>
      </c>
      <c r="S225">
        <f>IF(AND(TableMPI[[#This Row],[total_time]]&gt;=TableMPI[[#This Row],[Low]], TableMPI[[#This Row],[total_time]]&lt;=TableMPI[[#This Row],[High]]),1,0)</f>
        <v>0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6</v>
      </c>
      <c r="F226">
        <v>1</v>
      </c>
      <c r="G226">
        <v>55.933872999999998</v>
      </c>
      <c r="H226">
        <v>0.37264599999999998</v>
      </c>
      <c r="I226">
        <v>0.97949900000000001</v>
      </c>
      <c r="J226">
        <v>0.19589999999999999</v>
      </c>
      <c r="K226" t="str">
        <f t="shared" si="8"/>
        <v>0</v>
      </c>
      <c r="L226" t="s">
        <v>50</v>
      </c>
      <c r="M226" t="s">
        <v>51</v>
      </c>
      <c r="N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26">
        <f>VLOOKUP(TableMPI[[#This Row],[Label]],TableAvg[],2,FALSE)</f>
        <v>346.274833</v>
      </c>
      <c r="P226">
        <f>VLOOKUP(TableMPI[[#This Row],[Label]],TableAvg[],3,FALSE)</f>
        <v>0</v>
      </c>
      <c r="Q226">
        <f>TableMPI[[#This Row],[Avg]]-$U$2*TableMPI[[#This Row],[StdDev]]</f>
        <v>346.274833</v>
      </c>
      <c r="R226">
        <f>TableMPI[[#This Row],[Avg]]+$U$2*TableMPI[[#This Row],[StdDev]]</f>
        <v>346.274833</v>
      </c>
      <c r="S226">
        <f>IF(AND(TableMPI[[#This Row],[total_time]]&gt;=TableMPI[[#This Row],[Low]], TableMPI[[#This Row],[total_time]]&lt;=TableMPI[[#This Row],[High]]),1,0)</f>
        <v>0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5</v>
      </c>
      <c r="F227">
        <v>1</v>
      </c>
      <c r="G227">
        <v>67.349238999999997</v>
      </c>
      <c r="H227">
        <v>0.44891900000000001</v>
      </c>
      <c r="I227">
        <v>1.0977889999999999</v>
      </c>
      <c r="J227">
        <v>0.274447</v>
      </c>
      <c r="K227" t="str">
        <f t="shared" si="8"/>
        <v>0</v>
      </c>
      <c r="L227" t="s">
        <v>50</v>
      </c>
      <c r="M227" t="s">
        <v>51</v>
      </c>
      <c r="N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27">
        <f>VLOOKUP(TableMPI[[#This Row],[Label]],TableAvg[],2,FALSE)</f>
        <v>414.10621800000001</v>
      </c>
      <c r="P227">
        <f>VLOOKUP(TableMPI[[#This Row],[Label]],TableAvg[],3,FALSE)</f>
        <v>0</v>
      </c>
      <c r="Q227">
        <f>TableMPI[[#This Row],[Avg]]-$U$2*TableMPI[[#This Row],[StdDev]]</f>
        <v>414.10621800000001</v>
      </c>
      <c r="R227">
        <f>TableMPI[[#This Row],[Avg]]+$U$2*TableMPI[[#This Row],[StdDev]]</f>
        <v>414.10621800000001</v>
      </c>
      <c r="S227">
        <f>IF(AND(TableMPI[[#This Row],[total_time]]&gt;=TableMPI[[#This Row],[Low]], TableMPI[[#This Row],[total_time]]&lt;=TableMPI[[#This Row],[High]]),1,0)</f>
        <v>0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4</v>
      </c>
      <c r="F228">
        <v>1</v>
      </c>
      <c r="G228">
        <v>83.882840999999999</v>
      </c>
      <c r="H228">
        <v>0.42401499999999998</v>
      </c>
      <c r="I228">
        <v>0.73849299999999996</v>
      </c>
      <c r="J228">
        <v>0.24616399999999999</v>
      </c>
      <c r="K228" t="str">
        <f t="shared" si="8"/>
        <v>0</v>
      </c>
      <c r="L228" t="s">
        <v>50</v>
      </c>
      <c r="M228" t="s">
        <v>51</v>
      </c>
      <c r="N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8">
        <f>VLOOKUP(TableMPI[[#This Row],[Label]],TableAvg[],2,FALSE)</f>
        <v>517.03048899999999</v>
      </c>
      <c r="P228">
        <f>VLOOKUP(TableMPI[[#This Row],[Label]],TableAvg[],3,FALSE)</f>
        <v>0</v>
      </c>
      <c r="Q228">
        <f>TableMPI[[#This Row],[Avg]]-$U$2*TableMPI[[#This Row],[StdDev]]</f>
        <v>517.03048899999999</v>
      </c>
      <c r="R228">
        <f>TableMPI[[#This Row],[Avg]]+$U$2*TableMPI[[#This Row],[StdDev]]</f>
        <v>517.03048899999999</v>
      </c>
      <c r="S228">
        <f>IF(AND(TableMPI[[#This Row],[total_time]]&gt;=TableMPI[[#This Row],[Low]], TableMPI[[#This Row],[total_time]]&lt;=TableMPI[[#This Row],[High]]),1,0)</f>
        <v>0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3</v>
      </c>
      <c r="F229">
        <v>1</v>
      </c>
      <c r="G229">
        <v>111.434459</v>
      </c>
      <c r="H229">
        <v>0.466476</v>
      </c>
      <c r="I229">
        <v>0.57427600000000001</v>
      </c>
      <c r="J229">
        <v>0.287138</v>
      </c>
      <c r="K229" t="str">
        <f t="shared" si="8"/>
        <v>0</v>
      </c>
      <c r="L229" t="s">
        <v>50</v>
      </c>
      <c r="M229" t="s">
        <v>51</v>
      </c>
      <c r="N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29">
        <f>VLOOKUP(TableMPI[[#This Row],[Label]],TableAvg[],2,FALSE)</f>
        <v>689.58723399999997</v>
      </c>
      <c r="P229">
        <f>VLOOKUP(TableMPI[[#This Row],[Label]],TableAvg[],3,FALSE)</f>
        <v>0</v>
      </c>
      <c r="Q229">
        <f>TableMPI[[#This Row],[Avg]]-$U$2*TableMPI[[#This Row],[StdDev]]</f>
        <v>689.58723399999997</v>
      </c>
      <c r="R229">
        <f>TableMPI[[#This Row],[Avg]]+$U$2*TableMPI[[#This Row],[StdDev]]</f>
        <v>689.58723399999997</v>
      </c>
      <c r="S229">
        <f>IF(AND(TableMPI[[#This Row],[total_time]]&gt;=TableMPI[[#This Row],[Low]], TableMPI[[#This Row],[total_time]]&lt;=TableMPI[[#This Row],[High]]),1,0)</f>
        <v>0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2</v>
      </c>
      <c r="F230">
        <v>1</v>
      </c>
      <c r="G230">
        <v>166.14235400000001</v>
      </c>
      <c r="H230">
        <v>0.45920299999999997</v>
      </c>
      <c r="I230">
        <v>0.28134500000000001</v>
      </c>
      <c r="J230">
        <v>0.28134500000000001</v>
      </c>
      <c r="K230" t="str">
        <f t="shared" si="8"/>
        <v>0</v>
      </c>
      <c r="L230" t="s">
        <v>50</v>
      </c>
      <c r="M230" t="s">
        <v>51</v>
      </c>
      <c r="N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30">
        <f>VLOOKUP(TableMPI[[#This Row],[Label]],TableAvg[],2,FALSE)</f>
        <v>1033.768284</v>
      </c>
      <c r="P230">
        <f>VLOOKUP(TableMPI[[#This Row],[Label]],TableAvg[],3,FALSE)</f>
        <v>0</v>
      </c>
      <c r="Q230">
        <f>TableMPI[[#This Row],[Avg]]-$U$2*TableMPI[[#This Row],[StdDev]]</f>
        <v>1033.768284</v>
      </c>
      <c r="R230">
        <f>TableMPI[[#This Row],[Avg]]+$U$2*TableMPI[[#This Row],[StdDev]]</f>
        <v>1033.768284</v>
      </c>
      <c r="S230">
        <f>IF(AND(TableMPI[[#This Row],[total_time]]&gt;=TableMPI[[#This Row],[Low]], TableMPI[[#This Row],[total_time]]&lt;=TableMPI[[#This Row],[High]]),1,0)</f>
        <v>0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</v>
      </c>
      <c r="G231">
        <v>332.91243700000001</v>
      </c>
      <c r="H231">
        <v>0.39746300000000001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31">
        <f>VLOOKUP(TableMPI[[#This Row],[Label]],TableAvg[],2,FALSE)</f>
        <v>2083.919367</v>
      </c>
      <c r="P231">
        <f>VLOOKUP(TableMPI[[#This Row],[Label]],TableAvg[],3,FALSE)</f>
        <v>0</v>
      </c>
      <c r="Q231">
        <f>TableMPI[[#This Row],[Avg]]-$U$2*TableMPI[[#This Row],[StdDev]]</f>
        <v>2083.919367</v>
      </c>
      <c r="R231">
        <f>TableMPI[[#This Row],[Avg]]+$U$2*TableMPI[[#This Row],[StdDev]]</f>
        <v>2083.919367</v>
      </c>
      <c r="S231">
        <f>IF(AND(TableMPI[[#This Row],[total_time]]&gt;=TableMPI[[#This Row],[Low]], TableMPI[[#This Row],[total_time]]&lt;=TableMPI[[#This Row],[High]]),1,0)</f>
        <v>0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12</v>
      </c>
      <c r="F232">
        <v>1</v>
      </c>
      <c r="G232">
        <v>28.698485000000002</v>
      </c>
      <c r="H232">
        <v>0.36478100000000002</v>
      </c>
      <c r="I232">
        <v>2.1829100000000001</v>
      </c>
      <c r="J232">
        <v>0.19844600000000001</v>
      </c>
      <c r="K232" t="str">
        <f t="shared" si="8"/>
        <v>0</v>
      </c>
      <c r="L232" t="s">
        <v>50</v>
      </c>
      <c r="M232" t="s">
        <v>51</v>
      </c>
      <c r="N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32">
        <f>VLOOKUP(TableMPI[[#This Row],[Label]],TableAvg[],2,FALSE)</f>
        <v>174.82682649999998</v>
      </c>
      <c r="P232">
        <f>VLOOKUP(TableMPI[[#This Row],[Label]],TableAvg[],3,FALSE)</f>
        <v>5.3027500048680586E-2</v>
      </c>
      <c r="Q232">
        <f>TableMPI[[#This Row],[Avg]]-$U$2*TableMPI[[#This Row],[StdDev]]</f>
        <v>174.72077149990261</v>
      </c>
      <c r="R232">
        <f>TableMPI[[#This Row],[Avg]]+$U$2*TableMPI[[#This Row],[StdDev]]</f>
        <v>174.93288150009735</v>
      </c>
      <c r="S232">
        <f>IF(AND(TableMPI[[#This Row],[total_time]]&gt;=TableMPI[[#This Row],[Low]], TableMPI[[#This Row],[total_time]]&lt;=TableMPI[[#This Row],[High]]),1,0)</f>
        <v>0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11</v>
      </c>
      <c r="F233">
        <v>1</v>
      </c>
      <c r="G233">
        <v>30.989152000000001</v>
      </c>
      <c r="H233">
        <v>0.15317900000000001</v>
      </c>
      <c r="I233">
        <v>0.33714699999999997</v>
      </c>
      <c r="J233">
        <v>3.3715000000000002E-2</v>
      </c>
      <c r="K233" t="str">
        <f t="shared" si="8"/>
        <v>0</v>
      </c>
      <c r="L233" t="s">
        <v>50</v>
      </c>
      <c r="M233" t="s">
        <v>51</v>
      </c>
      <c r="N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33">
        <f>VLOOKUP(TableMPI[[#This Row],[Label]],TableAvg[],2,FALSE)</f>
        <v>190.876362</v>
      </c>
      <c r="P233">
        <f>VLOOKUP(TableMPI[[#This Row],[Label]],TableAvg[],3,FALSE)</f>
        <v>0.50633999999848645</v>
      </c>
      <c r="Q233">
        <f>TableMPI[[#This Row],[Avg]]-$U$2*TableMPI[[#This Row],[StdDev]]</f>
        <v>189.86368200000302</v>
      </c>
      <c r="R233">
        <f>TableMPI[[#This Row],[Avg]]+$U$2*TableMPI[[#This Row],[StdDev]]</f>
        <v>191.88904199999698</v>
      </c>
      <c r="S233">
        <f>IF(AND(TableMPI[[#This Row],[total_time]]&gt;=TableMPI[[#This Row],[Low]], TableMPI[[#This Row],[total_time]]&lt;=TableMPI[[#This Row],[High]]),1,0)</f>
        <v>0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10</v>
      </c>
      <c r="F234">
        <v>1</v>
      </c>
      <c r="G234">
        <v>34.224727000000001</v>
      </c>
      <c r="H234">
        <v>0.46753800000000001</v>
      </c>
      <c r="I234">
        <v>2.4321709999999999</v>
      </c>
      <c r="J234">
        <v>0.27024100000000001</v>
      </c>
      <c r="K234" t="str">
        <f t="shared" si="8"/>
        <v>0</v>
      </c>
      <c r="L234" t="s">
        <v>50</v>
      </c>
      <c r="M234" t="s">
        <v>51</v>
      </c>
      <c r="N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34">
        <f>VLOOKUP(TableMPI[[#This Row],[Label]],TableAvg[],2,FALSE)</f>
        <v>209.11237700000001</v>
      </c>
      <c r="P234">
        <f>VLOOKUP(TableMPI[[#This Row],[Label]],TableAvg[],3,FALSE)</f>
        <v>0.13501800000346789</v>
      </c>
      <c r="Q234">
        <f>TableMPI[[#This Row],[Avg]]-$U$2*TableMPI[[#This Row],[StdDev]]</f>
        <v>208.84234099999307</v>
      </c>
      <c r="R234">
        <f>TableMPI[[#This Row],[Avg]]+$U$2*TableMPI[[#This Row],[StdDev]]</f>
        <v>209.38241300000695</v>
      </c>
      <c r="S234">
        <f>IF(AND(TableMPI[[#This Row],[total_time]]&gt;=TableMPI[[#This Row],[Low]], TableMPI[[#This Row],[total_time]]&lt;=TableMPI[[#This Row],[High]]),1,0)</f>
        <v>0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9</v>
      </c>
      <c r="F235">
        <v>1</v>
      </c>
      <c r="G235">
        <v>37.927317000000002</v>
      </c>
      <c r="H235">
        <v>0.45358399999999999</v>
      </c>
      <c r="I235">
        <v>2.2490359999999998</v>
      </c>
      <c r="J235">
        <v>0.28112900000000002</v>
      </c>
      <c r="K235" t="str">
        <f t="shared" si="8"/>
        <v>0</v>
      </c>
      <c r="L235" t="s">
        <v>50</v>
      </c>
      <c r="M235" t="s">
        <v>51</v>
      </c>
      <c r="N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35">
        <f>VLOOKUP(TableMPI[[#This Row],[Label]],TableAvg[],2,FALSE)</f>
        <v>232.02580399999999</v>
      </c>
      <c r="P235">
        <f>VLOOKUP(TableMPI[[#This Row],[Label]],TableAvg[],3,FALSE)</f>
        <v>0</v>
      </c>
      <c r="Q235">
        <f>TableMPI[[#This Row],[Avg]]-$U$2*TableMPI[[#This Row],[StdDev]]</f>
        <v>232.02580399999999</v>
      </c>
      <c r="R235">
        <f>TableMPI[[#This Row],[Avg]]+$U$2*TableMPI[[#This Row],[StdDev]]</f>
        <v>232.02580399999999</v>
      </c>
      <c r="S235">
        <f>IF(AND(TableMPI[[#This Row],[total_time]]&gt;=TableMPI[[#This Row],[Low]], TableMPI[[#This Row],[total_time]]&lt;=TableMPI[[#This Row],[High]]),1,0)</f>
        <v>0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8</v>
      </c>
      <c r="F236">
        <v>1</v>
      </c>
      <c r="G236">
        <v>42.333976999999997</v>
      </c>
      <c r="H236">
        <v>0.38351800000000003</v>
      </c>
      <c r="I236">
        <v>1.3541799999999999</v>
      </c>
      <c r="J236">
        <v>0.19345399999999999</v>
      </c>
      <c r="K236" t="str">
        <f t="shared" si="8"/>
        <v>0</v>
      </c>
      <c r="L236" t="s">
        <v>50</v>
      </c>
      <c r="M236" t="s">
        <v>51</v>
      </c>
      <c r="N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36">
        <f>VLOOKUP(TableMPI[[#This Row],[Label]],TableAvg[],2,FALSE)</f>
        <v>260.09294599999998</v>
      </c>
      <c r="P236">
        <f>VLOOKUP(TableMPI[[#This Row],[Label]],TableAvg[],3,FALSE)</f>
        <v>0</v>
      </c>
      <c r="Q236">
        <f>TableMPI[[#This Row],[Avg]]-$U$2*TableMPI[[#This Row],[StdDev]]</f>
        <v>260.09294599999998</v>
      </c>
      <c r="R236">
        <f>TableMPI[[#This Row],[Avg]]+$U$2*TableMPI[[#This Row],[StdDev]]</f>
        <v>260.09294599999998</v>
      </c>
      <c r="S236">
        <f>IF(AND(TableMPI[[#This Row],[total_time]]&gt;=TableMPI[[#This Row],[Low]], TableMPI[[#This Row],[total_time]]&lt;=TableMPI[[#This Row],[High]]),1,0)</f>
        <v>0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7</v>
      </c>
      <c r="F237">
        <v>1</v>
      </c>
      <c r="G237">
        <v>48.192591</v>
      </c>
      <c r="H237">
        <v>0.47715400000000002</v>
      </c>
      <c r="I237">
        <v>1.8435630000000001</v>
      </c>
      <c r="J237">
        <v>0.30726100000000001</v>
      </c>
      <c r="K237" t="str">
        <f t="shared" ref="K237:K254" si="9">MID(M237,22,1)</f>
        <v>0</v>
      </c>
      <c r="L237" t="s">
        <v>50</v>
      </c>
      <c r="M237" t="s">
        <v>51</v>
      </c>
      <c r="N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37">
        <f>VLOOKUP(TableMPI[[#This Row],[Label]],TableAvg[],2,FALSE)</f>
        <v>297.04386299999999</v>
      </c>
      <c r="P237">
        <f>VLOOKUP(TableMPI[[#This Row],[Label]],TableAvg[],3,FALSE)</f>
        <v>0</v>
      </c>
      <c r="Q237">
        <f>TableMPI[[#This Row],[Avg]]-$U$2*TableMPI[[#This Row],[StdDev]]</f>
        <v>297.04386299999999</v>
      </c>
      <c r="R237">
        <f>TableMPI[[#This Row],[Avg]]+$U$2*TableMPI[[#This Row],[StdDev]]</f>
        <v>297.04386299999999</v>
      </c>
      <c r="S237">
        <f>IF(AND(TableMPI[[#This Row],[total_time]]&gt;=TableMPI[[#This Row],[Low]], TableMPI[[#This Row],[total_time]]&lt;=TableMPI[[#This Row],[High]]),1,0)</f>
        <v>0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6</v>
      </c>
      <c r="F238">
        <v>1</v>
      </c>
      <c r="G238">
        <v>56.030371000000002</v>
      </c>
      <c r="H238">
        <v>0.44309799999999999</v>
      </c>
      <c r="I238">
        <v>1.383219</v>
      </c>
      <c r="J238">
        <v>0.276644</v>
      </c>
      <c r="K238" t="str">
        <f t="shared" si="9"/>
        <v>0</v>
      </c>
      <c r="L238" t="s">
        <v>50</v>
      </c>
      <c r="M238" t="s">
        <v>51</v>
      </c>
      <c r="N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38">
        <f>VLOOKUP(TableMPI[[#This Row],[Label]],TableAvg[],2,FALSE)</f>
        <v>346.274833</v>
      </c>
      <c r="P238">
        <f>VLOOKUP(TableMPI[[#This Row],[Label]],TableAvg[],3,FALSE)</f>
        <v>0</v>
      </c>
      <c r="Q238">
        <f>TableMPI[[#This Row],[Avg]]-$U$2*TableMPI[[#This Row],[StdDev]]</f>
        <v>346.274833</v>
      </c>
      <c r="R238">
        <f>TableMPI[[#This Row],[Avg]]+$U$2*TableMPI[[#This Row],[StdDev]]</f>
        <v>346.274833</v>
      </c>
      <c r="S238">
        <f>IF(AND(TableMPI[[#This Row],[total_time]]&gt;=TableMPI[[#This Row],[Low]], TableMPI[[#This Row],[total_time]]&lt;=TableMPI[[#This Row],[High]]),1,0)</f>
        <v>0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5</v>
      </c>
      <c r="F239">
        <v>1</v>
      </c>
      <c r="G239">
        <v>67.390135999999998</v>
      </c>
      <c r="H239">
        <v>0.40636699999999998</v>
      </c>
      <c r="I239">
        <v>0.96080900000000002</v>
      </c>
      <c r="J239">
        <v>0.240202</v>
      </c>
      <c r="K239" t="str">
        <f t="shared" si="9"/>
        <v>0</v>
      </c>
      <c r="L239" t="s">
        <v>50</v>
      </c>
      <c r="M239" t="s">
        <v>51</v>
      </c>
      <c r="N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39">
        <f>VLOOKUP(TableMPI[[#This Row],[Label]],TableAvg[],2,FALSE)</f>
        <v>414.10621800000001</v>
      </c>
      <c r="P239">
        <f>VLOOKUP(TableMPI[[#This Row],[Label]],TableAvg[],3,FALSE)</f>
        <v>0</v>
      </c>
      <c r="Q239">
        <f>TableMPI[[#This Row],[Avg]]-$U$2*TableMPI[[#This Row],[StdDev]]</f>
        <v>414.10621800000001</v>
      </c>
      <c r="R239">
        <f>TableMPI[[#This Row],[Avg]]+$U$2*TableMPI[[#This Row],[StdDev]]</f>
        <v>414.10621800000001</v>
      </c>
      <c r="S239">
        <f>IF(AND(TableMPI[[#This Row],[total_time]]&gt;=TableMPI[[#This Row],[Low]], TableMPI[[#This Row],[total_time]]&lt;=TableMPI[[#This Row],[High]]),1,0)</f>
        <v>0</v>
      </c>
    </row>
    <row r="240" spans="1:19" x14ac:dyDescent="0.25">
      <c r="A240" t="s">
        <v>15</v>
      </c>
      <c r="B240">
        <v>10000</v>
      </c>
      <c r="C240">
        <v>100</v>
      </c>
      <c r="D240">
        <v>100000</v>
      </c>
      <c r="E240">
        <v>4</v>
      </c>
      <c r="F240">
        <v>1</v>
      </c>
      <c r="G240">
        <v>83.885442999999995</v>
      </c>
      <c r="H240">
        <v>0.42500199999999999</v>
      </c>
      <c r="I240">
        <v>0.76475099999999996</v>
      </c>
      <c r="J240">
        <v>0.254917</v>
      </c>
      <c r="K240" t="str">
        <f t="shared" si="9"/>
        <v>0</v>
      </c>
      <c r="L240" t="s">
        <v>50</v>
      </c>
      <c r="M240" t="s">
        <v>51</v>
      </c>
      <c r="N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40">
        <f>VLOOKUP(TableMPI[[#This Row],[Label]],TableAvg[],2,FALSE)</f>
        <v>517.03048899999999</v>
      </c>
      <c r="P240">
        <f>VLOOKUP(TableMPI[[#This Row],[Label]],TableAvg[],3,FALSE)</f>
        <v>0</v>
      </c>
      <c r="Q240">
        <f>TableMPI[[#This Row],[Avg]]-$U$2*TableMPI[[#This Row],[StdDev]]</f>
        <v>517.03048899999999</v>
      </c>
      <c r="R240">
        <f>TableMPI[[#This Row],[Avg]]+$U$2*TableMPI[[#This Row],[StdDev]]</f>
        <v>517.03048899999999</v>
      </c>
      <c r="S240">
        <f>IF(AND(TableMPI[[#This Row],[total_time]]&gt;=TableMPI[[#This Row],[Low]], TableMPI[[#This Row],[total_time]]&lt;=TableMPI[[#This Row],[High]]),1,0)</f>
        <v>0</v>
      </c>
    </row>
    <row r="241" spans="1:19" x14ac:dyDescent="0.25">
      <c r="A241" t="s">
        <v>15</v>
      </c>
      <c r="B241">
        <v>10000</v>
      </c>
      <c r="C241">
        <v>100</v>
      </c>
      <c r="D241">
        <v>100000</v>
      </c>
      <c r="E241">
        <v>3</v>
      </c>
      <c r="F241">
        <v>1</v>
      </c>
      <c r="G241">
        <v>111.43715400000001</v>
      </c>
      <c r="H241">
        <v>0.43650699999999998</v>
      </c>
      <c r="I241">
        <v>0.53571199999999997</v>
      </c>
      <c r="J241">
        <v>0.26785599999999998</v>
      </c>
      <c r="K241" t="str">
        <f t="shared" si="9"/>
        <v>0</v>
      </c>
      <c r="L241" t="s">
        <v>50</v>
      </c>
      <c r="M241" t="s">
        <v>51</v>
      </c>
      <c r="N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41">
        <f>VLOOKUP(TableMPI[[#This Row],[Label]],TableAvg[],2,FALSE)</f>
        <v>689.58723399999997</v>
      </c>
      <c r="P241">
        <f>VLOOKUP(TableMPI[[#This Row],[Label]],TableAvg[],3,FALSE)</f>
        <v>0</v>
      </c>
      <c r="Q241">
        <f>TableMPI[[#This Row],[Avg]]-$U$2*TableMPI[[#This Row],[StdDev]]</f>
        <v>689.58723399999997</v>
      </c>
      <c r="R241">
        <f>TableMPI[[#This Row],[Avg]]+$U$2*TableMPI[[#This Row],[StdDev]]</f>
        <v>689.58723399999997</v>
      </c>
      <c r="S241">
        <f>IF(AND(TableMPI[[#This Row],[total_time]]&gt;=TableMPI[[#This Row],[Low]], TableMPI[[#This Row],[total_time]]&lt;=TableMPI[[#This Row],[High]]),1,0)</f>
        <v>0</v>
      </c>
    </row>
    <row r="242" spans="1:19" x14ac:dyDescent="0.25">
      <c r="A242" t="s">
        <v>15</v>
      </c>
      <c r="B242">
        <v>10000</v>
      </c>
      <c r="C242">
        <v>100</v>
      </c>
      <c r="D242">
        <v>100000</v>
      </c>
      <c r="E242">
        <v>2</v>
      </c>
      <c r="F242">
        <v>1</v>
      </c>
      <c r="G242">
        <v>166.11434700000001</v>
      </c>
      <c r="H242">
        <v>0.43150699999999997</v>
      </c>
      <c r="I242">
        <v>0.25581300000000001</v>
      </c>
      <c r="J242">
        <v>0.25581300000000001</v>
      </c>
      <c r="K242" t="str">
        <f t="shared" si="9"/>
        <v>0</v>
      </c>
      <c r="L242" t="s">
        <v>50</v>
      </c>
      <c r="M242" t="s">
        <v>51</v>
      </c>
      <c r="N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2">
        <f>VLOOKUP(TableMPI[[#This Row],[Label]],TableAvg[],2,FALSE)</f>
        <v>1033.768284</v>
      </c>
      <c r="P242">
        <f>VLOOKUP(TableMPI[[#This Row],[Label]],TableAvg[],3,FALSE)</f>
        <v>0</v>
      </c>
      <c r="Q242">
        <f>TableMPI[[#This Row],[Avg]]-$U$2*TableMPI[[#This Row],[StdDev]]</f>
        <v>1033.768284</v>
      </c>
      <c r="R242">
        <f>TableMPI[[#This Row],[Avg]]+$U$2*TableMPI[[#This Row],[StdDev]]</f>
        <v>1033.768284</v>
      </c>
      <c r="S242">
        <f>IF(AND(TableMPI[[#This Row],[total_time]]&gt;=TableMPI[[#This Row],[Low]], TableMPI[[#This Row],[total_time]]&lt;=TableMPI[[#This Row],[High]]),1,0)</f>
        <v>0</v>
      </c>
    </row>
    <row r="243" spans="1:19" x14ac:dyDescent="0.25">
      <c r="A243" t="s">
        <v>15</v>
      </c>
      <c r="B243">
        <v>10000</v>
      </c>
      <c r="C243">
        <v>100</v>
      </c>
      <c r="D243">
        <v>100000</v>
      </c>
      <c r="E243">
        <v>1</v>
      </c>
      <c r="F243">
        <v>1</v>
      </c>
      <c r="G243">
        <v>332.87940600000002</v>
      </c>
      <c r="H243">
        <v>0.36384899999999998</v>
      </c>
      <c r="I243">
        <v>0</v>
      </c>
      <c r="J243">
        <v>0</v>
      </c>
      <c r="K243" t="str">
        <f t="shared" si="9"/>
        <v>0</v>
      </c>
      <c r="L243" t="s">
        <v>50</v>
      </c>
      <c r="M243" t="s">
        <v>51</v>
      </c>
      <c r="N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43">
        <f>VLOOKUP(TableMPI[[#This Row],[Label]],TableAvg[],2,FALSE)</f>
        <v>2083.919367</v>
      </c>
      <c r="P243">
        <f>VLOOKUP(TableMPI[[#This Row],[Label]],TableAvg[],3,FALSE)</f>
        <v>0</v>
      </c>
      <c r="Q243">
        <f>TableMPI[[#This Row],[Avg]]-$U$2*TableMPI[[#This Row],[StdDev]]</f>
        <v>2083.919367</v>
      </c>
      <c r="R243">
        <f>TableMPI[[#This Row],[Avg]]+$U$2*TableMPI[[#This Row],[StdDev]]</f>
        <v>2083.919367</v>
      </c>
      <c r="S243">
        <f>IF(AND(TableMPI[[#This Row],[total_time]]&gt;=TableMPI[[#This Row],[Low]], TableMPI[[#This Row],[total_time]]&lt;=TableMPI[[#This Row],[High]]),1,0)</f>
        <v>0</v>
      </c>
    </row>
    <row r="244" spans="1:19" x14ac:dyDescent="0.25">
      <c r="A244" t="s">
        <v>15</v>
      </c>
      <c r="B244">
        <v>10000</v>
      </c>
      <c r="C244">
        <v>100</v>
      </c>
      <c r="D244">
        <v>100000</v>
      </c>
      <c r="E244">
        <v>12</v>
      </c>
      <c r="F244">
        <v>1</v>
      </c>
      <c r="G244">
        <v>28.720770999999999</v>
      </c>
      <c r="H244">
        <v>0.381243</v>
      </c>
      <c r="I244">
        <v>2.4056769999999998</v>
      </c>
      <c r="J244">
        <v>0.218698</v>
      </c>
      <c r="K244" t="str">
        <f t="shared" si="9"/>
        <v>0</v>
      </c>
      <c r="L244" t="s">
        <v>50</v>
      </c>
      <c r="M244" t="s">
        <v>51</v>
      </c>
      <c r="N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44">
        <f>VLOOKUP(TableMPI[[#This Row],[Label]],TableAvg[],2,FALSE)</f>
        <v>174.82682649999998</v>
      </c>
      <c r="P244">
        <f>VLOOKUP(TableMPI[[#This Row],[Label]],TableAvg[],3,FALSE)</f>
        <v>5.3027500048680586E-2</v>
      </c>
      <c r="Q244">
        <f>TableMPI[[#This Row],[Avg]]-$U$2*TableMPI[[#This Row],[StdDev]]</f>
        <v>174.72077149990261</v>
      </c>
      <c r="R244">
        <f>TableMPI[[#This Row],[Avg]]+$U$2*TableMPI[[#This Row],[StdDev]]</f>
        <v>174.93288150009735</v>
      </c>
      <c r="S244">
        <f>IF(AND(TableMPI[[#This Row],[total_time]]&gt;=TableMPI[[#This Row],[Low]], TableMPI[[#This Row],[total_time]]&lt;=TableMPI[[#This Row],[High]]),1,0)</f>
        <v>0</v>
      </c>
    </row>
    <row r="245" spans="1:19" x14ac:dyDescent="0.25">
      <c r="A245" t="s">
        <v>15</v>
      </c>
      <c r="B245">
        <v>10000</v>
      </c>
      <c r="C245">
        <v>100</v>
      </c>
      <c r="D245">
        <v>100000</v>
      </c>
      <c r="E245">
        <v>11</v>
      </c>
      <c r="F245">
        <v>1</v>
      </c>
      <c r="G245">
        <v>31.063171000000001</v>
      </c>
      <c r="H245">
        <v>0.16491900000000001</v>
      </c>
      <c r="I245">
        <v>0.44955499999999998</v>
      </c>
      <c r="J245">
        <v>4.4955000000000002E-2</v>
      </c>
      <c r="K245" t="str">
        <f t="shared" si="9"/>
        <v>0</v>
      </c>
      <c r="L245" t="s">
        <v>50</v>
      </c>
      <c r="M245" t="s">
        <v>51</v>
      </c>
      <c r="N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45">
        <f>VLOOKUP(TableMPI[[#This Row],[Label]],TableAvg[],2,FALSE)</f>
        <v>190.876362</v>
      </c>
      <c r="P245">
        <f>VLOOKUP(TableMPI[[#This Row],[Label]],TableAvg[],3,FALSE)</f>
        <v>0.50633999999848645</v>
      </c>
      <c r="Q245">
        <f>TableMPI[[#This Row],[Avg]]-$U$2*TableMPI[[#This Row],[StdDev]]</f>
        <v>189.86368200000302</v>
      </c>
      <c r="R245">
        <f>TableMPI[[#This Row],[Avg]]+$U$2*TableMPI[[#This Row],[StdDev]]</f>
        <v>191.88904199999698</v>
      </c>
      <c r="S245">
        <f>IF(AND(TableMPI[[#This Row],[total_time]]&gt;=TableMPI[[#This Row],[Low]], TableMPI[[#This Row],[total_time]]&lt;=TableMPI[[#This Row],[High]]),1,0)</f>
        <v>0</v>
      </c>
    </row>
    <row r="246" spans="1:19" x14ac:dyDescent="0.25">
      <c r="A246" t="s">
        <v>15</v>
      </c>
      <c r="B246">
        <v>10000</v>
      </c>
      <c r="C246">
        <v>100</v>
      </c>
      <c r="D246">
        <v>100000</v>
      </c>
      <c r="E246">
        <v>10</v>
      </c>
      <c r="F246">
        <v>1</v>
      </c>
      <c r="G246">
        <v>33.978467000000002</v>
      </c>
      <c r="H246">
        <v>0.15982299999999999</v>
      </c>
      <c r="I246">
        <v>0.28253</v>
      </c>
      <c r="J246">
        <v>3.1392000000000003E-2</v>
      </c>
      <c r="K246" t="str">
        <f t="shared" si="9"/>
        <v>0</v>
      </c>
      <c r="L246" t="s">
        <v>50</v>
      </c>
      <c r="M246" t="s">
        <v>51</v>
      </c>
      <c r="N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46">
        <f>VLOOKUP(TableMPI[[#This Row],[Label]],TableAvg[],2,FALSE)</f>
        <v>209.11237700000001</v>
      </c>
      <c r="P246">
        <f>VLOOKUP(TableMPI[[#This Row],[Label]],TableAvg[],3,FALSE)</f>
        <v>0.13501800000346789</v>
      </c>
      <c r="Q246">
        <f>TableMPI[[#This Row],[Avg]]-$U$2*TableMPI[[#This Row],[StdDev]]</f>
        <v>208.84234099999307</v>
      </c>
      <c r="R246">
        <f>TableMPI[[#This Row],[Avg]]+$U$2*TableMPI[[#This Row],[StdDev]]</f>
        <v>209.38241300000695</v>
      </c>
      <c r="S246">
        <f>IF(AND(TableMPI[[#This Row],[total_time]]&gt;=TableMPI[[#This Row],[Low]], TableMPI[[#This Row],[total_time]]&lt;=TableMPI[[#This Row],[High]]),1,0)</f>
        <v>0</v>
      </c>
    </row>
    <row r="247" spans="1:19" x14ac:dyDescent="0.25">
      <c r="A247" t="s">
        <v>15</v>
      </c>
      <c r="B247">
        <v>10000</v>
      </c>
      <c r="C247">
        <v>100</v>
      </c>
      <c r="D247">
        <v>100000</v>
      </c>
      <c r="E247">
        <v>9</v>
      </c>
      <c r="F247">
        <v>1</v>
      </c>
      <c r="G247">
        <v>37.996242000000002</v>
      </c>
      <c r="H247">
        <v>0.54437999999999998</v>
      </c>
      <c r="I247">
        <v>3.0760429999999999</v>
      </c>
      <c r="J247">
        <v>0.38450499999999999</v>
      </c>
      <c r="K247" t="str">
        <f t="shared" si="9"/>
        <v>0</v>
      </c>
      <c r="L247" t="s">
        <v>50</v>
      </c>
      <c r="M247" t="s">
        <v>51</v>
      </c>
      <c r="N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47">
        <f>VLOOKUP(TableMPI[[#This Row],[Label]],TableAvg[],2,FALSE)</f>
        <v>232.02580399999999</v>
      </c>
      <c r="P247">
        <f>VLOOKUP(TableMPI[[#This Row],[Label]],TableAvg[],3,FALSE)</f>
        <v>0</v>
      </c>
      <c r="Q247">
        <f>TableMPI[[#This Row],[Avg]]-$U$2*TableMPI[[#This Row],[StdDev]]</f>
        <v>232.02580399999999</v>
      </c>
      <c r="R247">
        <f>TableMPI[[#This Row],[Avg]]+$U$2*TableMPI[[#This Row],[StdDev]]</f>
        <v>232.02580399999999</v>
      </c>
      <c r="S247">
        <f>IF(AND(TableMPI[[#This Row],[total_time]]&gt;=TableMPI[[#This Row],[Low]], TableMPI[[#This Row],[total_time]]&lt;=TableMPI[[#This Row],[High]]),1,0)</f>
        <v>0</v>
      </c>
    </row>
    <row r="248" spans="1:19" x14ac:dyDescent="0.25">
      <c r="A248" t="s">
        <v>15</v>
      </c>
      <c r="B248">
        <v>10000</v>
      </c>
      <c r="C248">
        <v>100</v>
      </c>
      <c r="D248">
        <v>100000</v>
      </c>
      <c r="E248">
        <v>8</v>
      </c>
      <c r="F248">
        <v>1</v>
      </c>
      <c r="G248">
        <v>42.323732999999997</v>
      </c>
      <c r="H248">
        <v>0.36995499999999998</v>
      </c>
      <c r="I248">
        <v>1.4401219999999999</v>
      </c>
      <c r="J248">
        <v>0.205732</v>
      </c>
      <c r="K248" t="str">
        <f t="shared" si="9"/>
        <v>0</v>
      </c>
      <c r="L248" t="s">
        <v>50</v>
      </c>
      <c r="M248" t="s">
        <v>51</v>
      </c>
      <c r="N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48">
        <f>VLOOKUP(TableMPI[[#This Row],[Label]],TableAvg[],2,FALSE)</f>
        <v>260.09294599999998</v>
      </c>
      <c r="P248">
        <f>VLOOKUP(TableMPI[[#This Row],[Label]],TableAvg[],3,FALSE)</f>
        <v>0</v>
      </c>
      <c r="Q248">
        <f>TableMPI[[#This Row],[Avg]]-$U$2*TableMPI[[#This Row],[StdDev]]</f>
        <v>260.09294599999998</v>
      </c>
      <c r="R248">
        <f>TableMPI[[#This Row],[Avg]]+$U$2*TableMPI[[#This Row],[StdDev]]</f>
        <v>260.09294599999998</v>
      </c>
      <c r="S248">
        <f>IF(AND(TableMPI[[#This Row],[total_time]]&gt;=TableMPI[[#This Row],[Low]], TableMPI[[#This Row],[total_time]]&lt;=TableMPI[[#This Row],[High]]),1,0)</f>
        <v>0</v>
      </c>
    </row>
    <row r="249" spans="1:19" x14ac:dyDescent="0.25">
      <c r="A249" t="s">
        <v>15</v>
      </c>
      <c r="B249">
        <v>10000</v>
      </c>
      <c r="C249">
        <v>100</v>
      </c>
      <c r="D249">
        <v>100000</v>
      </c>
      <c r="E249">
        <v>7</v>
      </c>
      <c r="F249">
        <v>1</v>
      </c>
      <c r="G249">
        <v>48.175257000000002</v>
      </c>
      <c r="H249">
        <v>0.38969399999999998</v>
      </c>
      <c r="I249">
        <v>1.3219700000000001</v>
      </c>
      <c r="J249">
        <v>0.220328</v>
      </c>
      <c r="K249" t="str">
        <f t="shared" si="9"/>
        <v>0</v>
      </c>
      <c r="L249" t="s">
        <v>50</v>
      </c>
      <c r="M249" t="s">
        <v>51</v>
      </c>
      <c r="N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49">
        <f>VLOOKUP(TableMPI[[#This Row],[Label]],TableAvg[],2,FALSE)</f>
        <v>297.04386299999999</v>
      </c>
      <c r="P249">
        <f>VLOOKUP(TableMPI[[#This Row],[Label]],TableAvg[],3,FALSE)</f>
        <v>0</v>
      </c>
      <c r="Q249">
        <f>TableMPI[[#This Row],[Avg]]-$U$2*TableMPI[[#This Row],[StdDev]]</f>
        <v>297.04386299999999</v>
      </c>
      <c r="R249">
        <f>TableMPI[[#This Row],[Avg]]+$U$2*TableMPI[[#This Row],[StdDev]]</f>
        <v>297.04386299999999</v>
      </c>
      <c r="S249">
        <f>IF(AND(TableMPI[[#This Row],[total_time]]&gt;=TableMPI[[#This Row],[Low]], TableMPI[[#This Row],[total_time]]&lt;=TableMPI[[#This Row],[High]]),1,0)</f>
        <v>0</v>
      </c>
    </row>
    <row r="250" spans="1:19" x14ac:dyDescent="0.25">
      <c r="A250" t="s">
        <v>15</v>
      </c>
      <c r="B250">
        <v>10000</v>
      </c>
      <c r="C250">
        <v>100</v>
      </c>
      <c r="D250">
        <v>100000</v>
      </c>
      <c r="E250">
        <v>6</v>
      </c>
      <c r="F250">
        <v>1</v>
      </c>
      <c r="G250">
        <v>55.972352999999998</v>
      </c>
      <c r="H250">
        <v>0.411825</v>
      </c>
      <c r="I250">
        <v>1.2186650000000001</v>
      </c>
      <c r="J250">
        <v>0.24373300000000001</v>
      </c>
      <c r="K250" t="str">
        <f t="shared" si="9"/>
        <v>0</v>
      </c>
      <c r="L250" t="s">
        <v>50</v>
      </c>
      <c r="M250" t="s">
        <v>51</v>
      </c>
      <c r="N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50">
        <f>VLOOKUP(TableMPI[[#This Row],[Label]],TableAvg[],2,FALSE)</f>
        <v>346.274833</v>
      </c>
      <c r="P250">
        <f>VLOOKUP(TableMPI[[#This Row],[Label]],TableAvg[],3,FALSE)</f>
        <v>0</v>
      </c>
      <c r="Q250">
        <f>TableMPI[[#This Row],[Avg]]-$U$2*TableMPI[[#This Row],[StdDev]]</f>
        <v>346.274833</v>
      </c>
      <c r="R250">
        <f>TableMPI[[#This Row],[Avg]]+$U$2*TableMPI[[#This Row],[StdDev]]</f>
        <v>346.274833</v>
      </c>
      <c r="S250">
        <f>IF(AND(TableMPI[[#This Row],[total_time]]&gt;=TableMPI[[#This Row],[Low]], TableMPI[[#This Row],[total_time]]&lt;=TableMPI[[#This Row],[High]]),1,0)</f>
        <v>0</v>
      </c>
    </row>
    <row r="251" spans="1:19" x14ac:dyDescent="0.25">
      <c r="A251" t="s">
        <v>15</v>
      </c>
      <c r="B251">
        <v>10000</v>
      </c>
      <c r="C251">
        <v>100</v>
      </c>
      <c r="D251">
        <v>100000</v>
      </c>
      <c r="E251">
        <v>5</v>
      </c>
      <c r="F251">
        <v>1</v>
      </c>
      <c r="G251">
        <v>67.444866000000005</v>
      </c>
      <c r="H251">
        <v>0.43845800000000001</v>
      </c>
      <c r="I251">
        <v>1.054529</v>
      </c>
      <c r="J251">
        <v>0.26363199999999998</v>
      </c>
      <c r="K251" t="str">
        <f t="shared" si="9"/>
        <v>0</v>
      </c>
      <c r="L251" t="s">
        <v>50</v>
      </c>
      <c r="M251" t="s">
        <v>51</v>
      </c>
      <c r="N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51">
        <f>VLOOKUP(TableMPI[[#This Row],[Label]],TableAvg[],2,FALSE)</f>
        <v>414.10621800000001</v>
      </c>
      <c r="P251">
        <f>VLOOKUP(TableMPI[[#This Row],[Label]],TableAvg[],3,FALSE)</f>
        <v>0</v>
      </c>
      <c r="Q251">
        <f>TableMPI[[#This Row],[Avg]]-$U$2*TableMPI[[#This Row],[StdDev]]</f>
        <v>414.10621800000001</v>
      </c>
      <c r="R251">
        <f>TableMPI[[#This Row],[Avg]]+$U$2*TableMPI[[#This Row],[StdDev]]</f>
        <v>414.10621800000001</v>
      </c>
      <c r="S251">
        <f>IF(AND(TableMPI[[#This Row],[total_time]]&gt;=TableMPI[[#This Row],[Low]], TableMPI[[#This Row],[total_time]]&lt;=TableMPI[[#This Row],[High]]),1,0)</f>
        <v>0</v>
      </c>
    </row>
    <row r="252" spans="1:19" x14ac:dyDescent="0.25">
      <c r="A252" t="s">
        <v>15</v>
      </c>
      <c r="B252">
        <v>10000</v>
      </c>
      <c r="C252">
        <v>100</v>
      </c>
      <c r="D252">
        <v>100000</v>
      </c>
      <c r="E252">
        <v>4</v>
      </c>
      <c r="F252">
        <v>1</v>
      </c>
      <c r="G252">
        <v>83.882447999999997</v>
      </c>
      <c r="H252">
        <v>0.43054300000000001</v>
      </c>
      <c r="I252">
        <v>0.74283699999999997</v>
      </c>
      <c r="J252">
        <v>0.247612</v>
      </c>
      <c r="K252" t="str">
        <f t="shared" si="9"/>
        <v>0</v>
      </c>
      <c r="L252" t="s">
        <v>50</v>
      </c>
      <c r="M252" t="s">
        <v>51</v>
      </c>
      <c r="N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52">
        <f>VLOOKUP(TableMPI[[#This Row],[Label]],TableAvg[],2,FALSE)</f>
        <v>517.03048899999999</v>
      </c>
      <c r="P252">
        <f>VLOOKUP(TableMPI[[#This Row],[Label]],TableAvg[],3,FALSE)</f>
        <v>0</v>
      </c>
      <c r="Q252">
        <f>TableMPI[[#This Row],[Avg]]-$U$2*TableMPI[[#This Row],[StdDev]]</f>
        <v>517.03048899999999</v>
      </c>
      <c r="R252">
        <f>TableMPI[[#This Row],[Avg]]+$U$2*TableMPI[[#This Row],[StdDev]]</f>
        <v>517.03048899999999</v>
      </c>
      <c r="S252">
        <f>IF(AND(TableMPI[[#This Row],[total_time]]&gt;=TableMPI[[#This Row],[Low]], TableMPI[[#This Row],[total_time]]&lt;=TableMPI[[#This Row],[High]]),1,0)</f>
        <v>0</v>
      </c>
    </row>
    <row r="253" spans="1:19" x14ac:dyDescent="0.25">
      <c r="A253" t="s">
        <v>15</v>
      </c>
      <c r="B253">
        <v>10000</v>
      </c>
      <c r="C253">
        <v>100</v>
      </c>
      <c r="D253">
        <v>100000</v>
      </c>
      <c r="E253">
        <v>3</v>
      </c>
      <c r="F253">
        <v>1</v>
      </c>
      <c r="G253">
        <v>111.362325</v>
      </c>
      <c r="H253">
        <v>0.42005399999999998</v>
      </c>
      <c r="I253">
        <v>0.504687</v>
      </c>
      <c r="J253">
        <v>0.25234400000000001</v>
      </c>
      <c r="K253" t="str">
        <f t="shared" si="9"/>
        <v>0</v>
      </c>
      <c r="L253" t="s">
        <v>50</v>
      </c>
      <c r="M253" t="s">
        <v>51</v>
      </c>
      <c r="N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53">
        <f>VLOOKUP(TableMPI[[#This Row],[Label]],TableAvg[],2,FALSE)</f>
        <v>689.58723399999997</v>
      </c>
      <c r="P253">
        <f>VLOOKUP(TableMPI[[#This Row],[Label]],TableAvg[],3,FALSE)</f>
        <v>0</v>
      </c>
      <c r="Q253">
        <f>TableMPI[[#This Row],[Avg]]-$U$2*TableMPI[[#This Row],[StdDev]]</f>
        <v>689.58723399999997</v>
      </c>
      <c r="R253">
        <f>TableMPI[[#This Row],[Avg]]+$U$2*TableMPI[[#This Row],[StdDev]]</f>
        <v>689.58723399999997</v>
      </c>
      <c r="S253">
        <f>IF(AND(TableMPI[[#This Row],[total_time]]&gt;=TableMPI[[#This Row],[Low]], TableMPI[[#This Row],[total_time]]&lt;=TableMPI[[#This Row],[High]]),1,0)</f>
        <v>0</v>
      </c>
    </row>
    <row r="254" spans="1:19" x14ac:dyDescent="0.25">
      <c r="A254" t="s">
        <v>15</v>
      </c>
      <c r="B254">
        <v>10000</v>
      </c>
      <c r="C254">
        <v>100</v>
      </c>
      <c r="D254">
        <v>100000</v>
      </c>
      <c r="E254">
        <v>2</v>
      </c>
      <c r="F254">
        <v>1</v>
      </c>
      <c r="G254">
        <v>166.173867</v>
      </c>
      <c r="H254">
        <v>0.49963800000000003</v>
      </c>
      <c r="I254">
        <v>0.32569500000000001</v>
      </c>
      <c r="J254">
        <v>0.32569500000000001</v>
      </c>
      <c r="K254" t="str">
        <f t="shared" si="9"/>
        <v>0</v>
      </c>
      <c r="L254" t="s">
        <v>50</v>
      </c>
      <c r="M254" t="s">
        <v>51</v>
      </c>
      <c r="N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54">
        <f>VLOOKUP(TableMPI[[#This Row],[Label]],TableAvg[],2,FALSE)</f>
        <v>1033.768284</v>
      </c>
      <c r="P254">
        <f>VLOOKUP(TableMPI[[#This Row],[Label]],TableAvg[],3,FALSE)</f>
        <v>0</v>
      </c>
      <c r="Q254">
        <f>TableMPI[[#This Row],[Avg]]-$U$2*TableMPI[[#This Row],[StdDev]]</f>
        <v>1033.768284</v>
      </c>
      <c r="R254">
        <f>TableMPI[[#This Row],[Avg]]+$U$2*TableMPI[[#This Row],[StdDev]]</f>
        <v>1033.768284</v>
      </c>
      <c r="S254">
        <f>IF(AND(TableMPI[[#This Row],[total_time]]&gt;=TableMPI[[#This Row],[Low]], TableMPI[[#This Row],[total_time]]&lt;=TableMPI[[#This Row],[High]]),1,0)</f>
        <v>0</v>
      </c>
    </row>
    <row r="255" spans="1:19" x14ac:dyDescent="0.25">
      <c r="A255" t="s">
        <v>15</v>
      </c>
      <c r="B255">
        <v>30000</v>
      </c>
      <c r="C255">
        <v>100</v>
      </c>
      <c r="D255">
        <v>100000</v>
      </c>
      <c r="E255">
        <v>1</v>
      </c>
      <c r="F255">
        <v>1</v>
      </c>
      <c r="G255">
        <v>3008.7228239999999</v>
      </c>
      <c r="H255">
        <v>2.5085839999999999</v>
      </c>
      <c r="I255">
        <v>0</v>
      </c>
      <c r="J255">
        <v>0</v>
      </c>
      <c r="K255" t="str">
        <f>MID(M255,22,1)</f>
        <v>8</v>
      </c>
      <c r="L255" t="s">
        <v>52</v>
      </c>
      <c r="M255" t="s">
        <v>53</v>
      </c>
      <c r="N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</v>
      </c>
      <c r="O255" t="e">
        <f>VLOOKUP(TableMPI[[#This Row],[Label]],TableAvg[],2,FALSE)</f>
        <v>#N/A</v>
      </c>
      <c r="P255" t="e">
        <f>VLOOKUP(TableMPI[[#This Row],[Label]],TableAvg[],3,FALSE)</f>
        <v>#N/A</v>
      </c>
      <c r="Q255" t="e">
        <f>TableMPI[[#This Row],[Avg]]-$U$2*TableMPI[[#This Row],[StdDev]]</f>
        <v>#N/A</v>
      </c>
      <c r="R255" t="e">
        <f>TableMPI[[#This Row],[Avg]]+$U$2*TableMPI[[#This Row],[StdDev]]</f>
        <v>#N/A</v>
      </c>
      <c r="S255" t="e">
        <f>IF(AND(TableMPI[[#This Row],[total_time]]&gt;=TableMPI[[#This Row],[Low]], TableMPI[[#This Row],[total_time]]&lt;=TableMPI[[#This Row],[High]]),1,0)</f>
        <v>#N/A</v>
      </c>
    </row>
    <row r="256" spans="1:19" x14ac:dyDescent="0.25">
      <c r="A256" t="s">
        <v>15</v>
      </c>
      <c r="B256">
        <v>30000</v>
      </c>
      <c r="C256">
        <v>100</v>
      </c>
      <c r="D256">
        <v>100000</v>
      </c>
      <c r="E256">
        <v>2</v>
      </c>
      <c r="F256">
        <v>1</v>
      </c>
      <c r="G256">
        <v>1490.0035889999999</v>
      </c>
      <c r="H256">
        <v>2.8398889999999999</v>
      </c>
      <c r="I256">
        <v>1.7276469999999999</v>
      </c>
      <c r="J256">
        <v>1.7276469999999999</v>
      </c>
      <c r="K256" t="str">
        <f>MID(M256,22,1)</f>
        <v>8</v>
      </c>
      <c r="L256" t="s">
        <v>52</v>
      </c>
      <c r="M256" t="s">
        <v>53</v>
      </c>
      <c r="N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256" t="e">
        <f>VLOOKUP(TableMPI[[#This Row],[Label]],TableAvg[],2,FALSE)</f>
        <v>#N/A</v>
      </c>
      <c r="P256" t="e">
        <f>VLOOKUP(TableMPI[[#This Row],[Label]],TableAvg[],3,FALSE)</f>
        <v>#N/A</v>
      </c>
      <c r="Q256" t="e">
        <f>TableMPI[[#This Row],[Avg]]-$U$2*TableMPI[[#This Row],[StdDev]]</f>
        <v>#N/A</v>
      </c>
      <c r="R256" t="e">
        <f>TableMPI[[#This Row],[Avg]]+$U$2*TableMPI[[#This Row],[StdDev]]</f>
        <v>#N/A</v>
      </c>
      <c r="S256" t="e">
        <f>IF(AND(TableMPI[[#This Row],[total_time]]&gt;=TableMPI[[#This Row],[Low]], TableMPI[[#This Row],[total_time]]&lt;=TableMPI[[#This Row],[High]]),1,0)</f>
        <v>#N/A</v>
      </c>
    </row>
    <row r="257" spans="1:19" x14ac:dyDescent="0.25">
      <c r="A257" t="s">
        <v>15</v>
      </c>
      <c r="B257">
        <v>30000</v>
      </c>
      <c r="C257">
        <v>100</v>
      </c>
      <c r="D257">
        <v>100000</v>
      </c>
      <c r="E257">
        <v>3</v>
      </c>
      <c r="F257">
        <v>1</v>
      </c>
      <c r="G257">
        <v>991.55658900000003</v>
      </c>
      <c r="H257">
        <v>2.3954680000000002</v>
      </c>
      <c r="I257">
        <v>2.6278299999999999</v>
      </c>
      <c r="J257">
        <v>1.3139149999999999</v>
      </c>
      <c r="K257" t="str">
        <f>MID(M257,22,1)</f>
        <v>8</v>
      </c>
      <c r="L257" t="s">
        <v>52</v>
      </c>
      <c r="M257" t="s">
        <v>53</v>
      </c>
      <c r="N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257" t="e">
        <f>VLOOKUP(TableMPI[[#This Row],[Label]],TableAvg[],2,FALSE)</f>
        <v>#N/A</v>
      </c>
      <c r="P257" t="e">
        <f>VLOOKUP(TableMPI[[#This Row],[Label]],TableAvg[],3,FALSE)</f>
        <v>#N/A</v>
      </c>
      <c r="Q257" t="e">
        <f>TableMPI[[#This Row],[Avg]]-$U$2*TableMPI[[#This Row],[StdDev]]</f>
        <v>#N/A</v>
      </c>
      <c r="R257" t="e">
        <f>TableMPI[[#This Row],[Avg]]+$U$2*TableMPI[[#This Row],[StdDev]]</f>
        <v>#N/A</v>
      </c>
      <c r="S257" t="e">
        <f>IF(AND(TableMPI[[#This Row],[total_time]]&gt;=TableMPI[[#This Row],[Low]], TableMPI[[#This Row],[total_time]]&lt;=TableMPI[[#This Row],[High]]),1,0)</f>
        <v>#N/A</v>
      </c>
    </row>
    <row r="258" spans="1:19" x14ac:dyDescent="0.25">
      <c r="A258" t="s">
        <v>15</v>
      </c>
      <c r="B258">
        <v>30000</v>
      </c>
      <c r="C258">
        <v>100</v>
      </c>
      <c r="D258">
        <v>100000</v>
      </c>
      <c r="E258">
        <v>4</v>
      </c>
      <c r="F258">
        <v>1</v>
      </c>
      <c r="G258">
        <v>744.98545200000001</v>
      </c>
      <c r="H258">
        <v>2.350476</v>
      </c>
      <c r="I258">
        <v>3.7729550000000001</v>
      </c>
      <c r="J258">
        <v>1.257652</v>
      </c>
      <c r="K258" t="str">
        <f>MID(M258,22,1)</f>
        <v>8</v>
      </c>
      <c r="L258" t="s">
        <v>52</v>
      </c>
      <c r="M258" t="s">
        <v>53</v>
      </c>
      <c r="N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258" t="e">
        <f>VLOOKUP(TableMPI[[#This Row],[Label]],TableAvg[],2,FALSE)</f>
        <v>#N/A</v>
      </c>
      <c r="P258" t="e">
        <f>VLOOKUP(TableMPI[[#This Row],[Label]],TableAvg[],3,FALSE)</f>
        <v>#N/A</v>
      </c>
      <c r="Q258" t="e">
        <f>TableMPI[[#This Row],[Avg]]-$U$2*TableMPI[[#This Row],[StdDev]]</f>
        <v>#N/A</v>
      </c>
      <c r="R258" t="e">
        <f>TableMPI[[#This Row],[Avg]]+$U$2*TableMPI[[#This Row],[StdDev]]</f>
        <v>#N/A</v>
      </c>
      <c r="S258" t="e">
        <f>IF(AND(TableMPI[[#This Row],[total_time]]&gt;=TableMPI[[#This Row],[Low]], TableMPI[[#This Row],[total_time]]&lt;=TableMPI[[#This Row],[High]]),1,0)</f>
        <v>#N/A</v>
      </c>
    </row>
    <row r="259" spans="1:19" x14ac:dyDescent="0.25">
      <c r="A259" t="s">
        <v>15</v>
      </c>
      <c r="B259">
        <v>30000</v>
      </c>
      <c r="C259">
        <v>100</v>
      </c>
      <c r="D259">
        <v>100000</v>
      </c>
      <c r="E259">
        <v>5</v>
      </c>
      <c r="F259">
        <v>1</v>
      </c>
      <c r="G259">
        <v>596.23422500000004</v>
      </c>
      <c r="H259">
        <v>2.3014809999999999</v>
      </c>
      <c r="I259">
        <v>4.8716780000000002</v>
      </c>
      <c r="J259">
        <v>1.2179199999999999</v>
      </c>
      <c r="K259" t="str">
        <f>MID(M259,22,1)</f>
        <v>8</v>
      </c>
      <c r="L259" t="s">
        <v>52</v>
      </c>
      <c r="M259" t="s">
        <v>53</v>
      </c>
      <c r="N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259" t="e">
        <f>VLOOKUP(TableMPI[[#This Row],[Label]],TableAvg[],2,FALSE)</f>
        <v>#N/A</v>
      </c>
      <c r="P259" t="e">
        <f>VLOOKUP(TableMPI[[#This Row],[Label]],TableAvg[],3,FALSE)</f>
        <v>#N/A</v>
      </c>
      <c r="Q259" t="e">
        <f>TableMPI[[#This Row],[Avg]]-$U$2*TableMPI[[#This Row],[StdDev]]</f>
        <v>#N/A</v>
      </c>
      <c r="R259" t="e">
        <f>TableMPI[[#This Row],[Avg]]+$U$2*TableMPI[[#This Row],[StdDev]]</f>
        <v>#N/A</v>
      </c>
      <c r="S259" t="e">
        <f>IF(AND(TableMPI[[#This Row],[total_time]]&gt;=TableMPI[[#This Row],[Low]], TableMPI[[#This Row],[total_time]]&lt;=TableMPI[[#This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M15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6.140625" bestFit="1" customWidth="1"/>
    <col min="3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3" x14ac:dyDescent="0.25">
      <c r="A3" s="1" t="s">
        <v>19</v>
      </c>
      <c r="B3" s="1" t="s">
        <v>20</v>
      </c>
    </row>
    <row r="4" spans="1:1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s="2" t="s">
        <v>15</v>
      </c>
      <c r="B5">
        <v>18</v>
      </c>
      <c r="C5">
        <v>22</v>
      </c>
      <c r="D5">
        <v>22</v>
      </c>
      <c r="E5">
        <v>22</v>
      </c>
      <c r="F5">
        <v>22</v>
      </c>
      <c r="G5">
        <v>21</v>
      </c>
      <c r="H5">
        <v>21</v>
      </c>
      <c r="I5">
        <v>21</v>
      </c>
      <c r="J5">
        <v>21</v>
      </c>
      <c r="K5">
        <v>22</v>
      </c>
      <c r="L5">
        <v>23</v>
      </c>
      <c r="M5">
        <v>23</v>
      </c>
    </row>
    <row r="6" spans="1:13" x14ac:dyDescent="0.25">
      <c r="A6" s="3">
        <v>10000</v>
      </c>
      <c r="B6">
        <v>12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</row>
    <row r="7" spans="1:13" x14ac:dyDescent="0.25">
      <c r="A7" s="4">
        <v>100000</v>
      </c>
      <c r="B7">
        <v>12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</row>
    <row r="8" spans="1:13" x14ac:dyDescent="0.25">
      <c r="A8" s="3">
        <v>15000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4</v>
      </c>
      <c r="M8">
        <v>4</v>
      </c>
    </row>
    <row r="9" spans="1:13" x14ac:dyDescent="0.25">
      <c r="A9" s="4">
        <v>100000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4</v>
      </c>
    </row>
    <row r="10" spans="1:13" x14ac:dyDescent="0.25">
      <c r="A10" s="3">
        <v>20000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  <row r="11" spans="1:13" x14ac:dyDescent="0.25">
      <c r="A11" s="4">
        <v>100000</v>
      </c>
      <c r="B11">
        <v>1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</row>
    <row r="12" spans="1:13" x14ac:dyDescent="0.25">
      <c r="A12" s="3">
        <v>25000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</row>
    <row r="13" spans="1:13" x14ac:dyDescent="0.25">
      <c r="A13" s="4">
        <v>100000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2</v>
      </c>
      <c r="M13">
        <v>2</v>
      </c>
    </row>
    <row r="14" spans="1:13" x14ac:dyDescent="0.25">
      <c r="A14" s="3">
        <v>30000</v>
      </c>
      <c r="B14">
        <v>1</v>
      </c>
      <c r="C14">
        <v>2</v>
      </c>
      <c r="D14">
        <v>2</v>
      </c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 s="4">
        <v>100000</v>
      </c>
      <c r="B15">
        <v>1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K19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2" bestFit="1" customWidth="1"/>
    <col min="8" max="8" width="8.140625" bestFit="1" customWidth="1"/>
    <col min="9" max="9" width="10" bestFit="1" customWidth="1"/>
    <col min="10" max="10" width="8.14062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1" x14ac:dyDescent="0.25">
      <c r="B3" s="1" t="s">
        <v>20</v>
      </c>
    </row>
    <row r="4" spans="1:11" x14ac:dyDescent="0.25">
      <c r="B4" t="s">
        <v>15</v>
      </c>
    </row>
    <row r="5" spans="1:11" x14ac:dyDescent="0.25">
      <c r="B5">
        <v>10000</v>
      </c>
      <c r="D5">
        <v>15000</v>
      </c>
      <c r="F5">
        <v>20000</v>
      </c>
      <c r="H5">
        <v>25000</v>
      </c>
      <c r="J5">
        <v>30000</v>
      </c>
    </row>
    <row r="6" spans="1:11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</row>
    <row r="7" spans="1:11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</row>
    <row r="8" spans="1:11" x14ac:dyDescent="0.25">
      <c r="A8" s="2">
        <v>1</v>
      </c>
      <c r="B8" s="6">
        <v>333.04949225000001</v>
      </c>
      <c r="C8">
        <v>0.14113770072525098</v>
      </c>
      <c r="D8" s="6">
        <v>748.22622766666666</v>
      </c>
      <c r="E8">
        <v>0.10092946220091502</v>
      </c>
      <c r="F8" s="6">
        <v>1327.9632320000001</v>
      </c>
      <c r="G8">
        <v>0</v>
      </c>
      <c r="H8" s="6">
        <v>2083.919367</v>
      </c>
      <c r="I8">
        <v>0</v>
      </c>
      <c r="J8" s="6">
        <v>3008.7228239999999</v>
      </c>
      <c r="K8">
        <v>0</v>
      </c>
    </row>
    <row r="9" spans="1:11" x14ac:dyDescent="0.25">
      <c r="A9" s="2">
        <v>2</v>
      </c>
      <c r="B9" s="6">
        <v>166.15454114285714</v>
      </c>
      <c r="C9">
        <v>0.18850267061446355</v>
      </c>
      <c r="D9" s="6">
        <v>372.50587033333335</v>
      </c>
      <c r="E9">
        <v>0.35509356222225424</v>
      </c>
      <c r="F9" s="6">
        <v>661.10367699999995</v>
      </c>
      <c r="G9">
        <v>0.18578799996579098</v>
      </c>
      <c r="H9" s="6">
        <v>1033.768284</v>
      </c>
      <c r="I9">
        <v>0</v>
      </c>
      <c r="J9" s="6">
        <v>1489.6998960000001</v>
      </c>
      <c r="K9">
        <v>0.30369299884697243</v>
      </c>
    </row>
    <row r="10" spans="1:11" x14ac:dyDescent="0.25">
      <c r="A10" s="2">
        <v>3</v>
      </c>
      <c r="B10" s="6">
        <v>111.28643521428572</v>
      </c>
      <c r="C10">
        <v>0.14718799798045595</v>
      </c>
      <c r="D10" s="6">
        <v>248.89264200000002</v>
      </c>
      <c r="E10">
        <v>3.2435635462630168E-2</v>
      </c>
      <c r="F10" s="6">
        <v>440.81368850000001</v>
      </c>
      <c r="G10">
        <v>7.3112499934078728E-2</v>
      </c>
      <c r="H10" s="6">
        <v>689.58723399999997</v>
      </c>
      <c r="I10">
        <v>0</v>
      </c>
      <c r="J10" s="6">
        <v>991.5649155000001</v>
      </c>
      <c r="K10">
        <v>8.3264976333042879E-3</v>
      </c>
    </row>
    <row r="11" spans="1:11" x14ac:dyDescent="0.25">
      <c r="A11" s="2">
        <v>4</v>
      </c>
      <c r="B11" s="6">
        <v>83.86176435714286</v>
      </c>
      <c r="C11">
        <v>0.1356966565342734</v>
      </c>
      <c r="D11" s="6">
        <v>187.03656233333334</v>
      </c>
      <c r="E11">
        <v>0.18296922772062205</v>
      </c>
      <c r="F11" s="6">
        <v>331.66965600000003</v>
      </c>
      <c r="G11">
        <v>5.713997584879258E-3</v>
      </c>
      <c r="H11" s="6">
        <v>517.03048899999999</v>
      </c>
      <c r="I11">
        <v>0</v>
      </c>
      <c r="J11" s="6">
        <v>745.01235150000002</v>
      </c>
      <c r="K11">
        <v>2.6899501075403086E-2</v>
      </c>
    </row>
    <row r="12" spans="1:11" x14ac:dyDescent="0.25">
      <c r="A12" s="2">
        <v>5</v>
      </c>
      <c r="B12" s="6">
        <v>67.357719642857134</v>
      </c>
      <c r="C12">
        <v>6.7203002031435213E-2</v>
      </c>
      <c r="D12" s="6">
        <v>149.99934966666669</v>
      </c>
      <c r="E12">
        <v>1.7734308365207911E-3</v>
      </c>
      <c r="F12" s="6">
        <v>265.48188449999998</v>
      </c>
      <c r="G12">
        <v>2.5715049411441501E-3</v>
      </c>
      <c r="H12" s="6">
        <v>414.10621800000001</v>
      </c>
      <c r="I12">
        <v>0</v>
      </c>
      <c r="J12" s="6">
        <v>596.16499900000008</v>
      </c>
      <c r="K12">
        <v>6.9225999821686993E-2</v>
      </c>
    </row>
    <row r="13" spans="1:11" x14ac:dyDescent="0.25">
      <c r="A13" s="2">
        <v>6</v>
      </c>
      <c r="B13" s="6">
        <v>55.933098357142846</v>
      </c>
      <c r="C13">
        <v>5.2422929734104839E-2</v>
      </c>
      <c r="D13" s="6">
        <v>125.29804133333333</v>
      </c>
      <c r="E13">
        <v>7.7389507913043443E-2</v>
      </c>
      <c r="F13" s="6">
        <v>221.577619</v>
      </c>
      <c r="G13">
        <v>4.908899996350792E-2</v>
      </c>
      <c r="H13" s="6">
        <v>346.274833</v>
      </c>
      <c r="I13">
        <v>0</v>
      </c>
      <c r="J13" s="6">
        <v>496.76903199999998</v>
      </c>
      <c r="K13">
        <v>0</v>
      </c>
    </row>
    <row r="14" spans="1:11" x14ac:dyDescent="0.25">
      <c r="A14" s="2">
        <v>7</v>
      </c>
      <c r="B14" s="6">
        <v>48.12476371428572</v>
      </c>
      <c r="C14">
        <v>6.1622923624751455E-2</v>
      </c>
      <c r="D14" s="6">
        <v>107.92060099999999</v>
      </c>
      <c r="E14">
        <v>0.15455417933135029</v>
      </c>
      <c r="F14" s="6">
        <v>190.23516699999999</v>
      </c>
      <c r="G14">
        <v>1.6363000185462259E-2</v>
      </c>
      <c r="H14" s="6">
        <v>297.04386299999999</v>
      </c>
      <c r="I14">
        <v>0</v>
      </c>
      <c r="J14" s="6">
        <v>426.45756299999999</v>
      </c>
      <c r="K14">
        <v>0</v>
      </c>
    </row>
    <row r="15" spans="1:11" x14ac:dyDescent="0.25">
      <c r="A15" s="2">
        <v>8</v>
      </c>
      <c r="B15" s="6">
        <v>42.323093571428572</v>
      </c>
      <c r="C15">
        <v>5.9798787769861431E-2</v>
      </c>
      <c r="D15" s="6">
        <v>94.597121999999999</v>
      </c>
      <c r="E15">
        <v>9.4085402551328676E-2</v>
      </c>
      <c r="F15" s="6">
        <v>166.71203600000001</v>
      </c>
      <c r="G15">
        <v>4.2440002929385011E-3</v>
      </c>
      <c r="H15" s="6">
        <v>260.09294599999998</v>
      </c>
      <c r="I15">
        <v>0</v>
      </c>
      <c r="J15" s="6">
        <v>374.34934800000002</v>
      </c>
      <c r="K15">
        <v>0</v>
      </c>
    </row>
    <row r="16" spans="1:11" x14ac:dyDescent="0.25">
      <c r="A16" s="2">
        <v>9</v>
      </c>
      <c r="B16" s="6">
        <v>37.802975000000004</v>
      </c>
      <c r="C16">
        <v>7.538077538989689E-2</v>
      </c>
      <c r="D16" s="6">
        <v>84.23181799999999</v>
      </c>
      <c r="E16">
        <v>1.5140833394770277E-2</v>
      </c>
      <c r="F16" s="6">
        <v>148.51271850000001</v>
      </c>
      <c r="G16">
        <v>0.13433749998536093</v>
      </c>
      <c r="H16" s="6">
        <v>232.02580399999999</v>
      </c>
      <c r="I16">
        <v>0</v>
      </c>
      <c r="J16" s="6">
        <v>333.39829800000001</v>
      </c>
      <c r="K16">
        <v>0</v>
      </c>
    </row>
    <row r="17" spans="1:11" x14ac:dyDescent="0.25">
      <c r="A17" s="2">
        <v>10</v>
      </c>
      <c r="B17" s="6">
        <v>34.044442857142862</v>
      </c>
      <c r="C17">
        <v>9.2106753371016564E-2</v>
      </c>
      <c r="D17" s="6">
        <v>76.019603000000004</v>
      </c>
      <c r="E17">
        <v>1.6294160210387192E-2</v>
      </c>
      <c r="F17" s="6">
        <v>134.1067755</v>
      </c>
      <c r="G17">
        <v>0.26240550000048407</v>
      </c>
      <c r="H17" s="6">
        <v>209.11237700000001</v>
      </c>
      <c r="I17">
        <v>0.13501800000346789</v>
      </c>
      <c r="J17" s="6">
        <v>299.678247</v>
      </c>
      <c r="K17">
        <v>0</v>
      </c>
    </row>
    <row r="18" spans="1:11" x14ac:dyDescent="0.25">
      <c r="A18" s="2">
        <v>11</v>
      </c>
      <c r="B18" s="6">
        <v>31.03745557142857</v>
      </c>
      <c r="C18">
        <v>3.7242424636002365E-2</v>
      </c>
      <c r="D18" s="6">
        <v>69.312320999999997</v>
      </c>
      <c r="E18">
        <v>3.3906099011695244E-2</v>
      </c>
      <c r="F18" s="6">
        <v>122.2412295</v>
      </c>
      <c r="G18">
        <v>0.22842650000126818</v>
      </c>
      <c r="H18" s="6">
        <v>190.876362</v>
      </c>
      <c r="I18">
        <v>0.50633999999848645</v>
      </c>
      <c r="J18" s="6">
        <v>273.46989000000002</v>
      </c>
      <c r="K18">
        <v>0</v>
      </c>
    </row>
    <row r="19" spans="1:11" x14ac:dyDescent="0.25">
      <c r="A19" s="2">
        <v>12</v>
      </c>
      <c r="B19" s="6">
        <v>28.72331785714286</v>
      </c>
      <c r="C19">
        <v>6.0828783279292496E-2</v>
      </c>
      <c r="D19" s="6">
        <v>63.672268250000002</v>
      </c>
      <c r="E19">
        <v>2.471251764301868E-2</v>
      </c>
      <c r="F19" s="6">
        <v>112.1080465</v>
      </c>
      <c r="G19">
        <v>1.7448499987567038E-2</v>
      </c>
      <c r="H19" s="6">
        <v>174.82682649999998</v>
      </c>
      <c r="I19">
        <v>5.3027500048680586E-2</v>
      </c>
      <c r="J19" s="6">
        <v>250.28523799999999</v>
      </c>
      <c r="K19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3" width="7.85546875" bestFit="1" customWidth="1"/>
    <col min="4" max="6" width="8.14062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47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25000</v>
      </c>
      <c r="F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U7" s="8"/>
    </row>
    <row r="8" spans="1:58" x14ac:dyDescent="0.25">
      <c r="A8" s="2">
        <v>1</v>
      </c>
      <c r="B8" s="6">
        <v>333.04949225000001</v>
      </c>
      <c r="C8" s="6">
        <v>748.22622766666666</v>
      </c>
      <c r="D8" s="6">
        <v>1327.9632320000001</v>
      </c>
      <c r="E8" s="6">
        <v>2083.919367</v>
      </c>
      <c r="F8" s="6">
        <v>3008.7228239999999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748.22622766666666</v>
      </c>
      <c r="Z8" s="7">
        <f>'pivot times'!E8</f>
        <v>0.10092946220091502</v>
      </c>
      <c r="AA8" s="7">
        <f xml:space="preserve"> Y8-3*Z8</f>
        <v>747.92343928006392</v>
      </c>
      <c r="AB8" s="7">
        <f xml:space="preserve"> Y8+3*Z8</f>
        <v>748.5290160532694</v>
      </c>
      <c r="AC8" s="7">
        <f>'pivot times'!F8</f>
        <v>1327.9632320000001</v>
      </c>
      <c r="AD8" s="7">
        <f>'pivot times'!G8</f>
        <v>0</v>
      </c>
      <c r="AE8" s="7">
        <f xml:space="preserve"> AC8-3*AD8</f>
        <v>1327.9632320000001</v>
      </c>
      <c r="AF8" s="7">
        <f xml:space="preserve"> AC8+3*AD8</f>
        <v>1327.9632320000001</v>
      </c>
      <c r="AG8" s="7">
        <f>'pivot times'!H8</f>
        <v>2083.919367</v>
      </c>
      <c r="AH8" s="7">
        <f>'pivot times'!I8</f>
        <v>0</v>
      </c>
      <c r="AI8" s="7">
        <f xml:space="preserve"> AG8-3*AH8</f>
        <v>2083.919367</v>
      </c>
      <c r="AJ8" s="7">
        <f xml:space="preserve"> AG8+3*AH8</f>
        <v>2083.919367</v>
      </c>
      <c r="AK8" s="7">
        <f>'pivot times'!J8</f>
        <v>3008.7228239999999</v>
      </c>
      <c r="AL8" s="7">
        <f>'pivot times'!K8</f>
        <v>0</v>
      </c>
      <c r="AM8" s="7">
        <f xml:space="preserve"> AK8-3*AL8</f>
        <v>3008.7228239999999</v>
      </c>
      <c r="AN8" s="7">
        <f xml:space="preserve"> AK8+3*AL8</f>
        <v>3008.7228239999999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166.15454114285714</v>
      </c>
      <c r="C9" s="6">
        <v>372.50587033333335</v>
      </c>
      <c r="D9" s="6">
        <v>661.10367699999995</v>
      </c>
      <c r="E9" s="6">
        <v>1033.768284</v>
      </c>
      <c r="F9" s="6">
        <v>1489.6998960000001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372.50587033333335</v>
      </c>
      <c r="Z9" s="7">
        <f>'pivot times'!E9</f>
        <v>0.35509356222225424</v>
      </c>
      <c r="AA9" s="7">
        <f t="shared" ref="AA9:AA71" si="2" xml:space="preserve"> Y9-3*Z9</f>
        <v>371.44058964666658</v>
      </c>
      <c r="AB9" s="7">
        <f t="shared" ref="AB9:AB71" si="3" xml:space="preserve"> Y9+3*Z9</f>
        <v>373.57115102000012</v>
      </c>
      <c r="AC9" s="7">
        <f>'pivot times'!F9</f>
        <v>661.10367699999995</v>
      </c>
      <c r="AD9" s="7">
        <f>'pivot times'!G9</f>
        <v>0.18578799996579098</v>
      </c>
      <c r="AE9" s="7">
        <f t="shared" ref="AE9:AE71" si="4" xml:space="preserve"> AC9-3*AD9</f>
        <v>660.5463130001026</v>
      </c>
      <c r="AF9" s="7">
        <f t="shared" ref="AF9:AF71" si="5" xml:space="preserve"> AC9+3*AD9</f>
        <v>661.6610409998973</v>
      </c>
      <c r="AG9" s="7">
        <f>'pivot times'!H9</f>
        <v>1033.768284</v>
      </c>
      <c r="AH9" s="7">
        <f>'pivot times'!I9</f>
        <v>0</v>
      </c>
      <c r="AI9" s="7">
        <f t="shared" ref="AI9:AI71" si="6" xml:space="preserve"> AG9-3*AH9</f>
        <v>1033.768284</v>
      </c>
      <c r="AJ9" s="7">
        <f t="shared" ref="AJ9:AJ71" si="7" xml:space="preserve"> AG9+3*AH9</f>
        <v>1033.768284</v>
      </c>
      <c r="AK9" s="7">
        <f>'pivot times'!J9</f>
        <v>1489.6998960000001</v>
      </c>
      <c r="AL9" s="7">
        <f>'pivot times'!K9</f>
        <v>0.30369299884697243</v>
      </c>
      <c r="AM9" s="7">
        <f t="shared" ref="AM9:AM71" si="8" xml:space="preserve"> AK9-3*AL9</f>
        <v>1488.7888170034591</v>
      </c>
      <c r="AN9" s="7">
        <f t="shared" ref="AN9:AN71" si="9" xml:space="preserve"> AK9+3*AL9</f>
        <v>1490.610974996541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111.28643521428572</v>
      </c>
      <c r="C10" s="6">
        <v>248.89264200000002</v>
      </c>
      <c r="D10" s="6">
        <v>440.81368850000001</v>
      </c>
      <c r="E10" s="6">
        <v>689.58723399999997</v>
      </c>
      <c r="F10" s="6">
        <v>991.5649155000001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248.89264200000002</v>
      </c>
      <c r="Z10" s="7">
        <f>'pivot times'!E10</f>
        <v>3.2435635462630168E-2</v>
      </c>
      <c r="AA10" s="7">
        <f t="shared" si="2"/>
        <v>248.79533509361212</v>
      </c>
      <c r="AB10" s="7">
        <f t="shared" si="3"/>
        <v>248.98994890638792</v>
      </c>
      <c r="AC10" s="7">
        <f>'pivot times'!F10</f>
        <v>440.81368850000001</v>
      </c>
      <c r="AD10" s="7">
        <f>'pivot times'!G10</f>
        <v>7.3112499934078728E-2</v>
      </c>
      <c r="AE10" s="7">
        <f t="shared" si="4"/>
        <v>440.59435100019778</v>
      </c>
      <c r="AF10" s="7">
        <f t="shared" si="5"/>
        <v>441.03302599980225</v>
      </c>
      <c r="AG10" s="7">
        <f>'pivot times'!H10</f>
        <v>689.58723399999997</v>
      </c>
      <c r="AH10" s="7">
        <f>'pivot times'!I10</f>
        <v>0</v>
      </c>
      <c r="AI10" s="7">
        <f t="shared" si="6"/>
        <v>689.58723399999997</v>
      </c>
      <c r="AJ10" s="7">
        <f t="shared" si="7"/>
        <v>689.58723399999997</v>
      </c>
      <c r="AK10" s="7">
        <f>'pivot times'!J10</f>
        <v>991.5649155000001</v>
      </c>
      <c r="AL10" s="7">
        <f>'pivot times'!K10</f>
        <v>8.3264976333042879E-3</v>
      </c>
      <c r="AM10" s="7">
        <f t="shared" si="8"/>
        <v>991.53993600710021</v>
      </c>
      <c r="AN10" s="7">
        <f t="shared" si="9"/>
        <v>991.58989499289999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83.86176435714286</v>
      </c>
      <c r="C11" s="6">
        <v>187.03656233333334</v>
      </c>
      <c r="D11" s="6">
        <v>331.66965600000003</v>
      </c>
      <c r="E11" s="6">
        <v>517.03048899999999</v>
      </c>
      <c r="F11" s="6">
        <v>745.01235150000002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187.03656233333334</v>
      </c>
      <c r="Z11" s="7">
        <f>'pivot times'!E11</f>
        <v>0.18296922772062205</v>
      </c>
      <c r="AA11" s="7">
        <f t="shared" si="2"/>
        <v>186.48765465017146</v>
      </c>
      <c r="AB11" s="7">
        <f t="shared" si="3"/>
        <v>187.58547001649521</v>
      </c>
      <c r="AC11" s="7">
        <f>'pivot times'!F11</f>
        <v>331.66965600000003</v>
      </c>
      <c r="AD11" s="7">
        <f>'pivot times'!G11</f>
        <v>5.713997584879258E-3</v>
      </c>
      <c r="AE11" s="7">
        <f t="shared" si="4"/>
        <v>331.65251400724537</v>
      </c>
      <c r="AF11" s="7">
        <f t="shared" si="5"/>
        <v>331.68679799275469</v>
      </c>
      <c r="AG11" s="7">
        <f>'pivot times'!H11</f>
        <v>517.03048899999999</v>
      </c>
      <c r="AH11" s="7">
        <f>'pivot times'!I11</f>
        <v>0</v>
      </c>
      <c r="AI11" s="7">
        <f t="shared" si="6"/>
        <v>517.03048899999999</v>
      </c>
      <c r="AJ11" s="7">
        <f t="shared" si="7"/>
        <v>517.03048899999999</v>
      </c>
      <c r="AK11" s="7">
        <f>'pivot times'!J11</f>
        <v>745.01235150000002</v>
      </c>
      <c r="AL11" s="7">
        <f>'pivot times'!K11</f>
        <v>2.6899501075403086E-2</v>
      </c>
      <c r="AM11" s="7">
        <f t="shared" si="8"/>
        <v>744.93165299677378</v>
      </c>
      <c r="AN11" s="7">
        <f t="shared" si="9"/>
        <v>745.09305000322627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67.357719642857134</v>
      </c>
      <c r="C12" s="6">
        <v>149.99934966666669</v>
      </c>
      <c r="D12" s="6">
        <v>265.48188449999998</v>
      </c>
      <c r="E12" s="6">
        <v>414.10621800000001</v>
      </c>
      <c r="F12" s="6">
        <v>596.16499900000008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149.99934966666669</v>
      </c>
      <c r="Z12" s="7">
        <f>'pivot times'!E12</f>
        <v>1.7734308365207911E-3</v>
      </c>
      <c r="AA12" s="7">
        <f t="shared" si="2"/>
        <v>149.99402937415712</v>
      </c>
      <c r="AB12" s="7">
        <f t="shared" si="3"/>
        <v>150.00466995917625</v>
      </c>
      <c r="AC12" s="7">
        <f>'pivot times'!F12</f>
        <v>265.48188449999998</v>
      </c>
      <c r="AD12" s="7">
        <f>'pivot times'!G12</f>
        <v>2.5715049411441501E-3</v>
      </c>
      <c r="AE12" s="7">
        <f t="shared" si="4"/>
        <v>265.47416998517656</v>
      </c>
      <c r="AF12" s="7">
        <f t="shared" si="5"/>
        <v>265.4895990148234</v>
      </c>
      <c r="AG12" s="7">
        <f>'pivot times'!H12</f>
        <v>414.10621800000001</v>
      </c>
      <c r="AH12" s="7">
        <f>'pivot times'!I12</f>
        <v>0</v>
      </c>
      <c r="AI12" s="7">
        <f t="shared" si="6"/>
        <v>414.10621800000001</v>
      </c>
      <c r="AJ12" s="7">
        <f t="shared" si="7"/>
        <v>414.10621800000001</v>
      </c>
      <c r="AK12" s="7">
        <f>'pivot times'!J12</f>
        <v>596.16499900000008</v>
      </c>
      <c r="AL12" s="7">
        <f>'pivot times'!K12</f>
        <v>6.9225999821686993E-2</v>
      </c>
      <c r="AM12" s="7">
        <f t="shared" si="8"/>
        <v>595.95732100053499</v>
      </c>
      <c r="AN12" s="7">
        <f t="shared" si="9"/>
        <v>596.37267699946517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55.933098357142846</v>
      </c>
      <c r="C13" s="6">
        <v>125.29804133333333</v>
      </c>
      <c r="D13" s="6">
        <v>221.577619</v>
      </c>
      <c r="E13" s="6">
        <v>346.274833</v>
      </c>
      <c r="F13" s="6">
        <v>496.76903199999998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125.29804133333333</v>
      </c>
      <c r="Z13" s="7">
        <f>'pivot times'!E13</f>
        <v>7.7389507913043443E-2</v>
      </c>
      <c r="AA13" s="7">
        <f t="shared" si="2"/>
        <v>125.0658728095942</v>
      </c>
      <c r="AB13" s="7">
        <f t="shared" si="3"/>
        <v>125.53020985707246</v>
      </c>
      <c r="AC13" s="7">
        <f>'pivot times'!F13</f>
        <v>221.577619</v>
      </c>
      <c r="AD13" s="7">
        <f>'pivot times'!G13</f>
        <v>4.908899996350792E-2</v>
      </c>
      <c r="AE13" s="7">
        <f t="shared" si="4"/>
        <v>221.43035200010948</v>
      </c>
      <c r="AF13" s="7">
        <f t="shared" si="5"/>
        <v>221.72488599989052</v>
      </c>
      <c r="AG13" s="7">
        <f>'pivot times'!H13</f>
        <v>346.274833</v>
      </c>
      <c r="AH13" s="7">
        <f>'pivot times'!I13</f>
        <v>0</v>
      </c>
      <c r="AI13" s="7">
        <f t="shared" si="6"/>
        <v>346.274833</v>
      </c>
      <c r="AJ13" s="7">
        <f t="shared" si="7"/>
        <v>346.274833</v>
      </c>
      <c r="AK13" s="7">
        <f>'pivot times'!J13</f>
        <v>496.76903199999998</v>
      </c>
      <c r="AL13" s="7">
        <f>'pivot times'!K13</f>
        <v>0</v>
      </c>
      <c r="AM13" s="7">
        <f t="shared" si="8"/>
        <v>496.76903199999998</v>
      </c>
      <c r="AN13" s="7">
        <f t="shared" si="9"/>
        <v>496.76903199999998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48.12476371428572</v>
      </c>
      <c r="C14" s="6">
        <v>107.92060099999999</v>
      </c>
      <c r="D14" s="6">
        <v>190.23516699999999</v>
      </c>
      <c r="E14" s="6">
        <v>297.04386299999999</v>
      </c>
      <c r="F14" s="6">
        <v>426.45756299999999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107.92060099999999</v>
      </c>
      <c r="Z14" s="7">
        <f>'pivot times'!E14</f>
        <v>0.15455417933135029</v>
      </c>
      <c r="AA14" s="7">
        <f t="shared" si="2"/>
        <v>107.45693846200594</v>
      </c>
      <c r="AB14" s="7">
        <f t="shared" si="3"/>
        <v>108.38426353799404</v>
      </c>
      <c r="AC14" s="7">
        <f>'pivot times'!F14</f>
        <v>190.23516699999999</v>
      </c>
      <c r="AD14" s="7">
        <f>'pivot times'!G14</f>
        <v>1.6363000185462259E-2</v>
      </c>
      <c r="AE14" s="7">
        <f t="shared" si="4"/>
        <v>190.1860779994436</v>
      </c>
      <c r="AF14" s="7">
        <f t="shared" si="5"/>
        <v>190.28425600055638</v>
      </c>
      <c r="AG14" s="7">
        <f>'pivot times'!H14</f>
        <v>297.04386299999999</v>
      </c>
      <c r="AH14" s="7">
        <f>'pivot times'!I14</f>
        <v>0</v>
      </c>
      <c r="AI14" s="7">
        <f t="shared" si="6"/>
        <v>297.04386299999999</v>
      </c>
      <c r="AJ14" s="7">
        <f t="shared" si="7"/>
        <v>297.04386299999999</v>
      </c>
      <c r="AK14" s="7">
        <f>'pivot times'!J14</f>
        <v>426.45756299999999</v>
      </c>
      <c r="AL14" s="7">
        <f>'pivot times'!K14</f>
        <v>0</v>
      </c>
      <c r="AM14" s="7">
        <f t="shared" si="8"/>
        <v>426.45756299999999</v>
      </c>
      <c r="AN14" s="7">
        <f t="shared" si="9"/>
        <v>426.45756299999999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42.323093571428572</v>
      </c>
      <c r="C15" s="6">
        <v>94.597121999999999</v>
      </c>
      <c r="D15" s="6">
        <v>166.71203600000001</v>
      </c>
      <c r="E15" s="6">
        <v>260.09294599999998</v>
      </c>
      <c r="F15" s="6">
        <v>374.34934800000002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94.597121999999999</v>
      </c>
      <c r="Z15" s="7">
        <f>'pivot times'!E15</f>
        <v>9.4085402551328676E-2</v>
      </c>
      <c r="AA15" s="7">
        <f t="shared" si="2"/>
        <v>94.314865792346012</v>
      </c>
      <c r="AB15" s="7">
        <f t="shared" si="3"/>
        <v>94.879378207653986</v>
      </c>
      <c r="AC15" s="7">
        <f>'pivot times'!F15</f>
        <v>166.71203600000001</v>
      </c>
      <c r="AD15" s="7">
        <f>'pivot times'!G15</f>
        <v>4.2440002929385011E-3</v>
      </c>
      <c r="AE15" s="7">
        <f t="shared" si="4"/>
        <v>166.69930399912118</v>
      </c>
      <c r="AF15" s="7">
        <f t="shared" si="5"/>
        <v>166.72476800087884</v>
      </c>
      <c r="AG15" s="7">
        <f>'pivot times'!H15</f>
        <v>260.09294599999998</v>
      </c>
      <c r="AH15" s="7">
        <f>'pivot times'!I15</f>
        <v>0</v>
      </c>
      <c r="AI15" s="7">
        <f t="shared" si="6"/>
        <v>260.09294599999998</v>
      </c>
      <c r="AJ15" s="7">
        <f t="shared" si="7"/>
        <v>260.09294599999998</v>
      </c>
      <c r="AK15" s="7">
        <f>'pivot times'!J15</f>
        <v>374.34934800000002</v>
      </c>
      <c r="AL15" s="7">
        <f>'pivot times'!K15</f>
        <v>0</v>
      </c>
      <c r="AM15" s="7">
        <f t="shared" si="8"/>
        <v>374.34934800000002</v>
      </c>
      <c r="AN15" s="7">
        <f t="shared" si="9"/>
        <v>374.34934800000002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37.802975000000004</v>
      </c>
      <c r="C16" s="6">
        <v>84.23181799999999</v>
      </c>
      <c r="D16" s="6">
        <v>148.51271850000001</v>
      </c>
      <c r="E16" s="6">
        <v>232.02580399999999</v>
      </c>
      <c r="F16" s="6">
        <v>333.39829800000001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84.23181799999999</v>
      </c>
      <c r="Z16" s="7">
        <f>'pivot times'!E16</f>
        <v>1.5140833394770277E-2</v>
      </c>
      <c r="AA16" s="7">
        <f t="shared" si="2"/>
        <v>84.186395499815674</v>
      </c>
      <c r="AB16" s="7">
        <f t="shared" si="3"/>
        <v>84.277240500184305</v>
      </c>
      <c r="AC16" s="7">
        <f>'pivot times'!F16</f>
        <v>148.51271850000001</v>
      </c>
      <c r="AD16" s="7">
        <f>'pivot times'!G16</f>
        <v>0.13433749998536093</v>
      </c>
      <c r="AE16" s="7">
        <f t="shared" si="4"/>
        <v>148.10970600004393</v>
      </c>
      <c r="AF16" s="7">
        <f t="shared" si="5"/>
        <v>148.91573099995608</v>
      </c>
      <c r="AG16" s="7">
        <f>'pivot times'!H16</f>
        <v>232.02580399999999</v>
      </c>
      <c r="AH16" s="7">
        <f>'pivot times'!I16</f>
        <v>0</v>
      </c>
      <c r="AI16" s="7">
        <f t="shared" si="6"/>
        <v>232.02580399999999</v>
      </c>
      <c r="AJ16" s="7">
        <f t="shared" si="7"/>
        <v>232.02580399999999</v>
      </c>
      <c r="AK16" s="7">
        <f>'pivot times'!J16</f>
        <v>333.39829800000001</v>
      </c>
      <c r="AL16" s="7">
        <f>'pivot times'!K16</f>
        <v>0</v>
      </c>
      <c r="AM16" s="7">
        <f t="shared" si="8"/>
        <v>333.39829800000001</v>
      </c>
      <c r="AN16" s="7">
        <f t="shared" si="9"/>
        <v>333.39829800000001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34.044442857142862</v>
      </c>
      <c r="C17" s="6">
        <v>76.019603000000004</v>
      </c>
      <c r="D17" s="6">
        <v>134.1067755</v>
      </c>
      <c r="E17" s="6">
        <v>209.11237700000001</v>
      </c>
      <c r="F17" s="6">
        <v>299.678247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76.019603000000004</v>
      </c>
      <c r="Z17" s="7">
        <f>'pivot times'!E17</f>
        <v>1.6294160210387192E-2</v>
      </c>
      <c r="AA17" s="7">
        <f t="shared" si="2"/>
        <v>75.97072051936884</v>
      </c>
      <c r="AB17" s="7">
        <f t="shared" si="3"/>
        <v>76.068485480631168</v>
      </c>
      <c r="AC17" s="7">
        <f>'pivot times'!F17</f>
        <v>134.1067755</v>
      </c>
      <c r="AD17" s="7">
        <f>'pivot times'!G17</f>
        <v>0.26240550000048407</v>
      </c>
      <c r="AE17" s="7">
        <f t="shared" si="4"/>
        <v>133.31955899999855</v>
      </c>
      <c r="AF17" s="7">
        <f t="shared" si="5"/>
        <v>134.89399200000145</v>
      </c>
      <c r="AG17" s="7">
        <f>'pivot times'!H17</f>
        <v>209.11237700000001</v>
      </c>
      <c r="AH17" s="7">
        <f>'pivot times'!I17</f>
        <v>0.13501800000346789</v>
      </c>
      <c r="AI17" s="7">
        <f t="shared" si="6"/>
        <v>208.7073229999896</v>
      </c>
      <c r="AJ17" s="7">
        <f t="shared" si="7"/>
        <v>209.51743100001042</v>
      </c>
      <c r="AK17" s="7">
        <f>'pivot times'!J17</f>
        <v>299.678247</v>
      </c>
      <c r="AL17" s="7">
        <f>'pivot times'!K17</f>
        <v>0</v>
      </c>
      <c r="AM17" s="7">
        <f t="shared" si="8"/>
        <v>299.678247</v>
      </c>
      <c r="AN17" s="7">
        <f t="shared" si="9"/>
        <v>299.678247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31.03745557142857</v>
      </c>
      <c r="C18" s="6">
        <v>69.312320999999997</v>
      </c>
      <c r="D18" s="6">
        <v>122.2412295</v>
      </c>
      <c r="E18" s="6">
        <v>190.876362</v>
      </c>
      <c r="F18" s="6">
        <v>273.46989000000002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69.312320999999997</v>
      </c>
      <c r="Z18" s="7">
        <f>'pivot times'!E18</f>
        <v>3.3906099011695244E-2</v>
      </c>
      <c r="AA18" s="7">
        <f t="shared" si="2"/>
        <v>69.210602702964906</v>
      </c>
      <c r="AB18" s="7">
        <f t="shared" si="3"/>
        <v>69.414039297035089</v>
      </c>
      <c r="AC18" s="7">
        <f>'pivot times'!F18</f>
        <v>122.2412295</v>
      </c>
      <c r="AD18" s="7">
        <f>'pivot times'!G18</f>
        <v>0.22842650000126818</v>
      </c>
      <c r="AE18" s="7">
        <f t="shared" si="4"/>
        <v>121.5559499999962</v>
      </c>
      <c r="AF18" s="7">
        <f t="shared" si="5"/>
        <v>122.9265090000038</v>
      </c>
      <c r="AG18" s="7">
        <f>'pivot times'!H18</f>
        <v>190.876362</v>
      </c>
      <c r="AH18" s="7">
        <f>'pivot times'!I18</f>
        <v>0.50633999999848645</v>
      </c>
      <c r="AI18" s="7">
        <f t="shared" si="6"/>
        <v>189.35734200000454</v>
      </c>
      <c r="AJ18" s="7">
        <f t="shared" si="7"/>
        <v>192.39538199999546</v>
      </c>
      <c r="AK18" s="7">
        <f>'pivot times'!J18</f>
        <v>273.46989000000002</v>
      </c>
      <c r="AL18" s="7">
        <f>'pivot times'!K18</f>
        <v>0</v>
      </c>
      <c r="AM18" s="7">
        <f t="shared" si="8"/>
        <v>273.46989000000002</v>
      </c>
      <c r="AN18" s="7">
        <f t="shared" si="9"/>
        <v>273.46989000000002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28.72331785714286</v>
      </c>
      <c r="C19" s="6">
        <v>63.672268250000002</v>
      </c>
      <c r="D19" s="6">
        <v>112.1080465</v>
      </c>
      <c r="E19" s="6">
        <v>174.82682649999998</v>
      </c>
      <c r="F19" s="6">
        <v>250.28523799999999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63.672268250000002</v>
      </c>
      <c r="Z19" s="7">
        <f>'pivot times'!E19</f>
        <v>2.471251764301868E-2</v>
      </c>
      <c r="AA19" s="7">
        <f t="shared" si="2"/>
        <v>63.598130697070943</v>
      </c>
      <c r="AB19" s="7">
        <f t="shared" si="3"/>
        <v>63.746405802929061</v>
      </c>
      <c r="AC19" s="7">
        <f>'pivot times'!F19</f>
        <v>112.1080465</v>
      </c>
      <c r="AD19" s="7">
        <f>'pivot times'!G19</f>
        <v>1.7448499987567038E-2</v>
      </c>
      <c r="AE19" s="7">
        <f t="shared" si="4"/>
        <v>112.0557010000373</v>
      </c>
      <c r="AF19" s="7">
        <f t="shared" si="5"/>
        <v>112.1603919999627</v>
      </c>
      <c r="AG19" s="7">
        <f>'pivot times'!H19</f>
        <v>174.82682649999998</v>
      </c>
      <c r="AH19" s="7">
        <f>'pivot times'!I19</f>
        <v>5.3027500048680586E-2</v>
      </c>
      <c r="AI19" s="7">
        <f t="shared" si="6"/>
        <v>174.66774399985394</v>
      </c>
      <c r="AJ19" s="7">
        <f t="shared" si="7"/>
        <v>174.98590900014602</v>
      </c>
      <c r="AK19" s="7">
        <f>'pivot times'!J19</f>
        <v>250.28523799999999</v>
      </c>
      <c r="AL19" s="7">
        <f>'pivot times'!K19</f>
        <v>0</v>
      </c>
      <c r="AM19" s="7">
        <f t="shared" si="8"/>
        <v>250.28523799999999</v>
      </c>
      <c r="AN19" s="7">
        <f t="shared" si="9"/>
        <v>250.28523799999999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333.04949225000001</v>
      </c>
      <c r="X74" s="7">
        <f>'pivot times'!C8</f>
        <v>0.14113770072525098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166.15454114285714</v>
      </c>
      <c r="X75" s="7">
        <f>'pivot times'!C9</f>
        <v>0.18850267061446355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111.28643521428572</v>
      </c>
      <c r="X76" s="7">
        <f>'pivot times'!C10</f>
        <v>0.14718799798045595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83.86176435714286</v>
      </c>
      <c r="X77" s="7">
        <f>'pivot times'!C11</f>
        <v>0.1356966565342734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67.357719642857134</v>
      </c>
      <c r="X78" s="7">
        <f>'pivot times'!C12</f>
        <v>6.7203002031435213E-2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55.933098357142846</v>
      </c>
      <c r="X79" s="7">
        <f>'pivot times'!C13</f>
        <v>5.2422929734104839E-2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48.12476371428572</v>
      </c>
      <c r="X80" s="7">
        <f>'pivot times'!C14</f>
        <v>6.1622923624751455E-2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42.323093571428572</v>
      </c>
      <c r="X81" s="7">
        <f>'pivot times'!C15</f>
        <v>5.9798787769861431E-2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37.802975000000004</v>
      </c>
      <c r="X82" s="7">
        <f>'pivot times'!C16</f>
        <v>7.538077538989689E-2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34.044442857142862</v>
      </c>
      <c r="X83" s="7">
        <f>'pivot times'!C17</f>
        <v>9.2106753371016564E-2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31.03745557142857</v>
      </c>
      <c r="X84" s="7">
        <f>'pivot times'!C18</f>
        <v>3.7242424636002365E-2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28.72331785714286</v>
      </c>
      <c r="X85" s="7">
        <f>'pivot times'!C19</f>
        <v>6.0828783279292496E-2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748.22622766666666</v>
      </c>
      <c r="X138" s="7">
        <f>'pivot times'!E8</f>
        <v>0.10092946220091502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372.50587033333335</v>
      </c>
      <c r="X139" s="7">
        <f>'pivot times'!E9</f>
        <v>0.35509356222225424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248.89264200000002</v>
      </c>
      <c r="X140" s="7">
        <f>'pivot times'!E10</f>
        <v>3.2435635462630168E-2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187.03656233333334</v>
      </c>
      <c r="X141" s="7">
        <f>'pivot times'!E11</f>
        <v>0.18296922772062205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149.99934966666669</v>
      </c>
      <c r="X142" s="7">
        <f>'pivot times'!E12</f>
        <v>1.7734308365207911E-3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125.29804133333333</v>
      </c>
      <c r="X143" s="7">
        <f>'pivot times'!E13</f>
        <v>7.7389507913043443E-2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107.92060099999999</v>
      </c>
      <c r="X144" s="7">
        <f>'pivot times'!E14</f>
        <v>0.15455417933135029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94.597121999999999</v>
      </c>
      <c r="X145" s="7">
        <f>'pivot times'!E15</f>
        <v>9.4085402551328676E-2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84.23181799999999</v>
      </c>
      <c r="X146" s="7">
        <f>'pivot times'!E16</f>
        <v>1.5140833394770277E-2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76.019603000000004</v>
      </c>
      <c r="X147" s="7">
        <f>'pivot times'!E17</f>
        <v>1.6294160210387192E-2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69.312320999999997</v>
      </c>
      <c r="X148" s="7">
        <f>'pivot times'!E18</f>
        <v>3.3906099011695244E-2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63.672268250000002</v>
      </c>
      <c r="X149" s="7">
        <f>'pivot times'!E19</f>
        <v>2.471251764301868E-2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1327.9632320000001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661.10367699999995</v>
      </c>
      <c r="X203" s="7">
        <f>'pivot times'!G9</f>
        <v>0.18578799996579098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440.81368850000001</v>
      </c>
      <c r="X204" s="7">
        <f>'pivot times'!G10</f>
        <v>7.3112499934078728E-2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331.66965600000003</v>
      </c>
      <c r="X205" s="7">
        <f>'pivot times'!G11</f>
        <v>5.713997584879258E-3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265.48188449999998</v>
      </c>
      <c r="X206" s="7">
        <f>'pivot times'!G12</f>
        <v>2.5715049411441501E-3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221.577619</v>
      </c>
      <c r="X207" s="7">
        <f>'pivot times'!G13</f>
        <v>4.908899996350792E-2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190.23516699999999</v>
      </c>
      <c r="X208" s="7">
        <f>'pivot times'!G14</f>
        <v>1.6363000185462259E-2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166.71203600000001</v>
      </c>
      <c r="X209" s="7">
        <f>'pivot times'!G15</f>
        <v>4.2440002929385011E-3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148.51271850000001</v>
      </c>
      <c r="X210" s="7">
        <f>'pivot times'!G16</f>
        <v>0.13433749998536093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134.1067755</v>
      </c>
      <c r="X211" s="7">
        <f>'pivot times'!G17</f>
        <v>0.26240550000048407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122.2412295</v>
      </c>
      <c r="X212" s="7">
        <f>'pivot times'!G18</f>
        <v>0.22842650000126818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112.1080465</v>
      </c>
      <c r="X213" s="7">
        <f>'pivot times'!G19</f>
        <v>1.7448499987567038E-2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2083.919367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1033.768284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689.58723399999997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517.03048899999999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414.10621800000001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346.274833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297.04386299999999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260.09294599999998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232.02580399999999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209.11237700000001</v>
      </c>
      <c r="X275" s="7">
        <f>'pivot times'!I17</f>
        <v>0.13501800000346789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190.876362</v>
      </c>
      <c r="X276" s="7">
        <f>'pivot times'!I18</f>
        <v>0.50633999999848645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174.82682649999998</v>
      </c>
      <c r="X277" s="7">
        <f>'pivot times'!I19</f>
        <v>5.3027500048680586E-2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3008.7228239999999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1489.6998960000001</v>
      </c>
      <c r="X331" s="7">
        <f>'pivot times'!K9</f>
        <v>0.30369299884697243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991.5649155000001</v>
      </c>
      <c r="X332" s="7">
        <f>'pivot times'!K10</f>
        <v>8.3264976333042879E-3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745.01235150000002</v>
      </c>
      <c r="X333" s="7">
        <f>'pivot times'!K11</f>
        <v>2.6899501075403086E-2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596.16499900000008</v>
      </c>
      <c r="X334" s="7">
        <f>'pivot times'!K12</f>
        <v>6.9225999821686993E-2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496.76903199999998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426.45756299999999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374.34934800000002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333.39829800000001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299.678247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273.46989000000002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250.28523799999999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921-6833-4ABB-B0A6-D6CDCDCEFCE7}">
  <dimension ref="A1:R70"/>
  <sheetViews>
    <sheetView tabSelected="1" topLeftCell="P1" zoomScale="85" zoomScaleNormal="85" workbookViewId="0">
      <selection activeCell="O7" sqref="O7"/>
    </sheetView>
  </sheetViews>
  <sheetFormatPr defaultRowHeight="15" x14ac:dyDescent="0.25"/>
  <cols>
    <col min="1" max="1" width="13.28515625" bestFit="1" customWidth="1"/>
    <col min="2" max="2" width="19" bestFit="1" customWidth="1"/>
    <col min="3" max="4" width="8.140625" bestFit="1" customWidth="1"/>
    <col min="5" max="6" width="7.85546875" bestFit="1" customWidth="1"/>
    <col min="7" max="7" width="8.140625" bestFit="1" customWidth="1"/>
    <col min="8" max="9" width="7.85546875" bestFit="1" customWidth="1"/>
    <col min="10" max="10" width="9.28515625" bestFit="1" customWidth="1"/>
    <col min="11" max="14" width="8.7109375" bestFit="1" customWidth="1"/>
    <col min="15" max="15" width="8.28515625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54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K5" s="10" t="s">
        <v>15</v>
      </c>
      <c r="L5" s="10"/>
      <c r="M5" s="10"/>
      <c r="N5" s="10"/>
      <c r="O5" s="10"/>
      <c r="P5" s="10"/>
      <c r="Q5" s="10"/>
      <c r="R5" s="10"/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J6" t="s">
        <v>55</v>
      </c>
      <c r="K6" s="11" t="s">
        <v>60</v>
      </c>
      <c r="L6" s="10" t="s">
        <v>59</v>
      </c>
      <c r="M6" s="10" t="s">
        <v>58</v>
      </c>
      <c r="N6" s="10" t="s">
        <v>57</v>
      </c>
      <c r="O6" s="10" t="s">
        <v>56</v>
      </c>
      <c r="P6" s="10"/>
      <c r="Q6" s="11"/>
      <c r="R6" s="11"/>
    </row>
    <row r="7" spans="1:18" x14ac:dyDescent="0.25">
      <c r="A7" s="2">
        <v>1</v>
      </c>
      <c r="B7" s="6">
        <v>3008.7228239999999</v>
      </c>
      <c r="C7" s="6">
        <v>2083.919367</v>
      </c>
      <c r="D7" s="6">
        <v>1327.9632320000001</v>
      </c>
      <c r="E7" s="6">
        <v>748.22622766666666</v>
      </c>
      <c r="F7" s="6">
        <v>333.04544683333336</v>
      </c>
      <c r="J7" s="12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 s="2">
        <v>2</v>
      </c>
      <c r="B8" s="6">
        <v>1489.6998960000001</v>
      </c>
      <c r="C8" s="6">
        <v>1033.768284</v>
      </c>
      <c r="D8" s="6">
        <v>661.10367699999995</v>
      </c>
      <c r="E8" s="6">
        <v>372.50587033333335</v>
      </c>
      <c r="F8" s="6">
        <v>166.16402357142857</v>
      </c>
      <c r="J8" s="2">
        <v>2</v>
      </c>
      <c r="K8" s="6">
        <f t="shared" ref="K8:R39" si="0">B$7/B8</f>
        <v>2.0196838518138689</v>
      </c>
      <c r="L8" s="6">
        <f t="shared" si="0"/>
        <v>2.0158476510196359</v>
      </c>
      <c r="M8" s="6">
        <f t="shared" si="0"/>
        <v>2.0087064679871691</v>
      </c>
      <c r="N8" s="6">
        <f t="shared" si="0"/>
        <v>2.0086293593094884</v>
      </c>
      <c r="O8" s="6">
        <f t="shared" si="0"/>
        <v>2.0043174188675557</v>
      </c>
      <c r="P8" s="6" t="e">
        <f t="shared" si="0"/>
        <v>#DIV/0!</v>
      </c>
      <c r="Q8" s="6" t="e">
        <f t="shared" si="0"/>
        <v>#DIV/0!</v>
      </c>
      <c r="R8" s="6" t="e">
        <f t="shared" si="0"/>
        <v>#DIV/0!</v>
      </c>
    </row>
    <row r="9" spans="1:18" x14ac:dyDescent="0.25">
      <c r="A9" s="2">
        <v>3</v>
      </c>
      <c r="B9" s="6">
        <v>991.5649155000001</v>
      </c>
      <c r="C9" s="6">
        <v>689.58723399999997</v>
      </c>
      <c r="D9" s="6">
        <v>440.81368850000001</v>
      </c>
      <c r="E9" s="6">
        <v>248.89264200000002</v>
      </c>
      <c r="F9" s="6">
        <v>111.18897414285713</v>
      </c>
      <c r="J9" s="12">
        <v>3</v>
      </c>
      <c r="K9" s="6">
        <f t="shared" si="0"/>
        <v>3.0343175489250149</v>
      </c>
      <c r="L9" s="6">
        <f t="shared" si="0"/>
        <v>3.0219807795919844</v>
      </c>
      <c r="M9" s="6">
        <f t="shared" si="0"/>
        <v>3.0125272119357067</v>
      </c>
      <c r="N9" s="6">
        <f t="shared" si="0"/>
        <v>3.0062207611049692</v>
      </c>
      <c r="O9" s="6">
        <f t="shared" si="0"/>
        <v>2.995310006237057</v>
      </c>
      <c r="P9" s="6" t="e">
        <f t="shared" si="0"/>
        <v>#DIV/0!</v>
      </c>
      <c r="Q9" s="6" t="e">
        <f t="shared" si="0"/>
        <v>#DIV/0!</v>
      </c>
      <c r="R9" s="6" t="e">
        <f t="shared" si="0"/>
        <v>#DIV/0!</v>
      </c>
    </row>
    <row r="10" spans="1:18" x14ac:dyDescent="0.25">
      <c r="A10" s="2">
        <v>4</v>
      </c>
      <c r="B10" s="6">
        <v>745.01235150000002</v>
      </c>
      <c r="C10" s="6">
        <v>517.03048899999999</v>
      </c>
      <c r="D10" s="6">
        <v>331.66965600000003</v>
      </c>
      <c r="E10" s="6">
        <v>187.03656233333334</v>
      </c>
      <c r="F10" s="6">
        <v>83.836641285714293</v>
      </c>
      <c r="J10" s="2">
        <v>4</v>
      </c>
      <c r="K10" s="6">
        <f t="shared" si="0"/>
        <v>4.0384871713096686</v>
      </c>
      <c r="L10" s="6">
        <f t="shared" si="0"/>
        <v>4.0305541188306986</v>
      </c>
      <c r="M10" s="6">
        <f t="shared" si="0"/>
        <v>4.0038731550407496</v>
      </c>
      <c r="N10" s="6">
        <f t="shared" si="0"/>
        <v>4.0004276080159702</v>
      </c>
      <c r="O10" s="6">
        <f t="shared" si="0"/>
        <v>3.9725523556975331</v>
      </c>
      <c r="P10" s="6" t="e">
        <f t="shared" si="0"/>
        <v>#DIV/0!</v>
      </c>
      <c r="Q10" s="6" t="e">
        <f t="shared" si="0"/>
        <v>#DIV/0!</v>
      </c>
      <c r="R10" s="6" t="e">
        <f t="shared" si="0"/>
        <v>#DIV/0!</v>
      </c>
    </row>
    <row r="11" spans="1:18" x14ac:dyDescent="0.25">
      <c r="A11" s="2">
        <v>5</v>
      </c>
      <c r="B11" s="6">
        <v>596.16499900000008</v>
      </c>
      <c r="C11" s="6">
        <v>414.10621800000001</v>
      </c>
      <c r="D11" s="6">
        <v>265.48188449999998</v>
      </c>
      <c r="E11" s="6">
        <v>149.99934966666669</v>
      </c>
      <c r="F11" s="6">
        <v>67.300156999999999</v>
      </c>
      <c r="J11" s="12">
        <v>5</v>
      </c>
      <c r="K11" s="6">
        <f t="shared" si="0"/>
        <v>5.0467954828726862</v>
      </c>
      <c r="L11" s="6">
        <f t="shared" si="0"/>
        <v>5.0323305384417099</v>
      </c>
      <c r="M11" s="6">
        <f t="shared" si="0"/>
        <v>5.0020860538226302</v>
      </c>
      <c r="N11" s="6">
        <f t="shared" si="0"/>
        <v>4.9881964777140615</v>
      </c>
      <c r="O11" s="6">
        <f t="shared" si="0"/>
        <v>4.9486577993173677</v>
      </c>
      <c r="P11" s="6" t="e">
        <f t="shared" si="0"/>
        <v>#DIV/0!</v>
      </c>
      <c r="Q11" s="6" t="e">
        <f t="shared" si="0"/>
        <v>#DIV/0!</v>
      </c>
      <c r="R11" s="6" t="e">
        <f t="shared" si="0"/>
        <v>#DIV/0!</v>
      </c>
    </row>
    <row r="12" spans="1:18" x14ac:dyDescent="0.25">
      <c r="A12" s="2">
        <v>6</v>
      </c>
      <c r="B12" s="6">
        <v>496.76903199999998</v>
      </c>
      <c r="C12" s="6">
        <v>346.274833</v>
      </c>
      <c r="D12" s="6">
        <v>221.577619</v>
      </c>
      <c r="E12" s="6">
        <v>125.29804133333333</v>
      </c>
      <c r="F12" s="6">
        <v>55.889360999999994</v>
      </c>
      <c r="J12" s="2">
        <v>6</v>
      </c>
      <c r="K12" s="6">
        <f t="shared" si="0"/>
        <v>6.0565828990725015</v>
      </c>
      <c r="L12" s="6">
        <f t="shared" si="0"/>
        <v>6.0181080702448853</v>
      </c>
      <c r="M12" s="6">
        <f t="shared" si="0"/>
        <v>5.9932191617240909</v>
      </c>
      <c r="N12" s="6">
        <f t="shared" si="0"/>
        <v>5.9715716199915914</v>
      </c>
      <c r="O12" s="6">
        <f t="shared" si="0"/>
        <v>5.9590133233645917</v>
      </c>
      <c r="P12" s="6" t="e">
        <f t="shared" si="0"/>
        <v>#DIV/0!</v>
      </c>
      <c r="Q12" s="6" t="e">
        <f t="shared" si="0"/>
        <v>#DIV/0!</v>
      </c>
      <c r="R12" s="6" t="e">
        <f t="shared" si="0"/>
        <v>#DIV/0!</v>
      </c>
    </row>
    <row r="13" spans="1:18" x14ac:dyDescent="0.25">
      <c r="A13" s="2">
        <v>7</v>
      </c>
      <c r="B13" s="6">
        <v>426.45756299999999</v>
      </c>
      <c r="C13" s="6">
        <v>297.04386299999999</v>
      </c>
      <c r="D13" s="6">
        <v>190.23516699999999</v>
      </c>
      <c r="E13" s="6">
        <v>107.92060099999999</v>
      </c>
      <c r="F13" s="6">
        <v>48.068390000000001</v>
      </c>
      <c r="J13" s="12">
        <v>7</v>
      </c>
      <c r="K13" s="6">
        <f t="shared" si="0"/>
        <v>7.0551517549238536</v>
      </c>
      <c r="L13" s="6">
        <f t="shared" si="0"/>
        <v>7.015527423975092</v>
      </c>
      <c r="M13" s="6">
        <f t="shared" si="0"/>
        <v>6.980640083229197</v>
      </c>
      <c r="N13" s="6">
        <f t="shared" si="0"/>
        <v>6.9331176877588616</v>
      </c>
      <c r="O13" s="6">
        <f t="shared" si="0"/>
        <v>6.9285750330588014</v>
      </c>
      <c r="P13" s="6" t="e">
        <f t="shared" si="0"/>
        <v>#DIV/0!</v>
      </c>
      <c r="Q13" s="6" t="e">
        <f t="shared" si="0"/>
        <v>#DIV/0!</v>
      </c>
      <c r="R13" s="6" t="e">
        <f t="shared" si="0"/>
        <v>#DIV/0!</v>
      </c>
    </row>
    <row r="14" spans="1:18" x14ac:dyDescent="0.25">
      <c r="A14" s="2">
        <v>8</v>
      </c>
      <c r="B14" s="6">
        <v>374.34934800000002</v>
      </c>
      <c r="C14" s="6">
        <v>260.09294599999998</v>
      </c>
      <c r="D14" s="6">
        <v>166.71203600000001</v>
      </c>
      <c r="E14" s="6">
        <v>94.597121999999999</v>
      </c>
      <c r="F14" s="6">
        <v>42.306166000000005</v>
      </c>
      <c r="J14" s="2">
        <v>8</v>
      </c>
      <c r="K14" s="6">
        <f t="shared" si="0"/>
        <v>8.0372059950802957</v>
      </c>
      <c r="L14" s="6">
        <f t="shared" si="0"/>
        <v>8.0122102465631659</v>
      </c>
      <c r="M14" s="6">
        <f t="shared" si="0"/>
        <v>7.9656110252291557</v>
      </c>
      <c r="N14" s="6">
        <f t="shared" si="0"/>
        <v>7.9096087898600835</v>
      </c>
      <c r="O14" s="6">
        <f t="shared" si="0"/>
        <v>7.8722672915653318</v>
      </c>
      <c r="P14" s="6" t="e">
        <f t="shared" si="0"/>
        <v>#DIV/0!</v>
      </c>
      <c r="Q14" s="6" t="e">
        <f t="shared" si="0"/>
        <v>#DIV/0!</v>
      </c>
      <c r="R14" s="6" t="e">
        <f t="shared" si="0"/>
        <v>#DIV/0!</v>
      </c>
    </row>
    <row r="15" spans="1:18" x14ac:dyDescent="0.25">
      <c r="A15" s="2">
        <v>9</v>
      </c>
      <c r="B15" s="6">
        <v>333.39829800000001</v>
      </c>
      <c r="C15" s="6">
        <v>232.02580399999999</v>
      </c>
      <c r="D15" s="6">
        <v>148.51271850000001</v>
      </c>
      <c r="E15" s="6">
        <v>84.23181799999999</v>
      </c>
      <c r="F15" s="6">
        <v>37.751382857142858</v>
      </c>
      <c r="J15" s="12">
        <v>9</v>
      </c>
      <c r="K15" s="6">
        <f t="shared" si="0"/>
        <v>9.0244096687020274</v>
      </c>
      <c r="L15" s="6">
        <f t="shared" si="0"/>
        <v>8.9814121148352974</v>
      </c>
      <c r="M15" s="6">
        <f t="shared" si="0"/>
        <v>8.9417475177386905</v>
      </c>
      <c r="N15" s="6">
        <f t="shared" si="0"/>
        <v>8.8829405019688252</v>
      </c>
      <c r="O15" s="6">
        <f t="shared" si="0"/>
        <v>8.8220727726353623</v>
      </c>
      <c r="P15" s="6" t="e">
        <f t="shared" si="0"/>
        <v>#DIV/0!</v>
      </c>
      <c r="Q15" s="6" t="e">
        <f t="shared" si="0"/>
        <v>#DIV/0!</v>
      </c>
      <c r="R15" s="6" t="e">
        <f t="shared" si="0"/>
        <v>#DIV/0!</v>
      </c>
    </row>
    <row r="16" spans="1:18" x14ac:dyDescent="0.25">
      <c r="A16" s="2">
        <v>10</v>
      </c>
      <c r="B16" s="6">
        <v>299.678247</v>
      </c>
      <c r="C16" s="6">
        <v>209.11237700000001</v>
      </c>
      <c r="D16" s="6">
        <v>134.1067755</v>
      </c>
      <c r="E16" s="6">
        <v>76.019603000000004</v>
      </c>
      <c r="F16" s="6">
        <v>34.037378428571429</v>
      </c>
      <c r="J16" s="2">
        <v>10</v>
      </c>
      <c r="K16" s="6">
        <f t="shared" si="0"/>
        <v>10.039843912995126</v>
      </c>
      <c r="L16" s="6">
        <f t="shared" si="0"/>
        <v>9.9655476968730543</v>
      </c>
      <c r="M16" s="6">
        <f t="shared" si="0"/>
        <v>9.9022829163467598</v>
      </c>
      <c r="N16" s="6">
        <f t="shared" si="0"/>
        <v>9.8425432143688862</v>
      </c>
      <c r="O16" s="6">
        <f t="shared" si="0"/>
        <v>9.7846973594702753</v>
      </c>
      <c r="P16" s="6" t="e">
        <f t="shared" si="0"/>
        <v>#DIV/0!</v>
      </c>
      <c r="Q16" s="6" t="e">
        <f t="shared" si="0"/>
        <v>#DIV/0!</v>
      </c>
      <c r="R16" s="6" t="e">
        <f t="shared" si="0"/>
        <v>#DIV/0!</v>
      </c>
    </row>
    <row r="17" spans="1:18" x14ac:dyDescent="0.25">
      <c r="A17" s="2">
        <v>11</v>
      </c>
      <c r="B17" s="6">
        <v>273.46989000000002</v>
      </c>
      <c r="C17" s="6">
        <v>190.876362</v>
      </c>
      <c r="D17" s="6">
        <v>122.2412295</v>
      </c>
      <c r="E17" s="6">
        <v>69.312320999999997</v>
      </c>
      <c r="F17" s="6">
        <v>31.032306142857145</v>
      </c>
      <c r="J17" s="12">
        <v>11</v>
      </c>
      <c r="K17" s="6">
        <f t="shared" si="0"/>
        <v>11.002025941503103</v>
      </c>
      <c r="L17" s="6">
        <f t="shared" si="0"/>
        <v>10.917639801831513</v>
      </c>
      <c r="M17" s="6">
        <f t="shared" si="0"/>
        <v>10.86346429458974</v>
      </c>
      <c r="N17" s="6">
        <f t="shared" si="0"/>
        <v>10.79499599597403</v>
      </c>
      <c r="O17" s="6">
        <f t="shared" si="0"/>
        <v>10.732217106268527</v>
      </c>
      <c r="P17" s="6" t="e">
        <f t="shared" si="0"/>
        <v>#DIV/0!</v>
      </c>
      <c r="Q17" s="6" t="e">
        <f t="shared" si="0"/>
        <v>#DIV/0!</v>
      </c>
      <c r="R17" s="6" t="e">
        <f t="shared" si="0"/>
        <v>#DIV/0!</v>
      </c>
    </row>
    <row r="18" spans="1:18" x14ac:dyDescent="0.25">
      <c r="A18" s="2">
        <v>12</v>
      </c>
      <c r="B18" s="6">
        <v>250.28523799999999</v>
      </c>
      <c r="C18" s="6">
        <v>174.82682649999998</v>
      </c>
      <c r="D18" s="6">
        <v>112.1080465</v>
      </c>
      <c r="E18" s="6">
        <v>63.672268250000002</v>
      </c>
      <c r="F18" s="6">
        <v>28.693861142857145</v>
      </c>
      <c r="J18" s="2">
        <v>12</v>
      </c>
      <c r="K18" s="6">
        <f t="shared" si="0"/>
        <v>12.02117571152958</v>
      </c>
      <c r="L18" s="6">
        <f t="shared" si="0"/>
        <v>11.919906164972915</v>
      </c>
      <c r="M18" s="6">
        <f t="shared" si="0"/>
        <v>11.845387315708869</v>
      </c>
      <c r="N18" s="6">
        <f t="shared" si="0"/>
        <v>11.751210507043098</v>
      </c>
      <c r="O18" s="6">
        <f t="shared" si="0"/>
        <v>11.60685364633262</v>
      </c>
      <c r="P18" s="6" t="e">
        <f t="shared" si="0"/>
        <v>#DIV/0!</v>
      </c>
      <c r="Q18" s="6" t="e">
        <f t="shared" si="0"/>
        <v>#DIV/0!</v>
      </c>
      <c r="R18" s="6" t="e">
        <f t="shared" si="0"/>
        <v>#DIV/0!</v>
      </c>
    </row>
    <row r="19" spans="1:18" x14ac:dyDescent="0.25">
      <c r="J19" s="12">
        <v>13</v>
      </c>
      <c r="K19" s="6" t="e">
        <f t="shared" si="0"/>
        <v>#DIV/0!</v>
      </c>
      <c r="L19" s="6" t="e">
        <f t="shared" si="0"/>
        <v>#DIV/0!</v>
      </c>
      <c r="M19" s="6" t="e">
        <f t="shared" si="0"/>
        <v>#DIV/0!</v>
      </c>
      <c r="N19" s="6" t="e">
        <f t="shared" si="0"/>
        <v>#DIV/0!</v>
      </c>
      <c r="O19" s="6" t="e">
        <f t="shared" si="0"/>
        <v>#DIV/0!</v>
      </c>
      <c r="P19" s="6" t="e">
        <f t="shared" si="0"/>
        <v>#DIV/0!</v>
      </c>
      <c r="Q19" s="6" t="e">
        <f t="shared" si="0"/>
        <v>#DIV/0!</v>
      </c>
      <c r="R19" s="6" t="e">
        <f t="shared" si="0"/>
        <v>#DIV/0!</v>
      </c>
    </row>
    <row r="20" spans="1:18" x14ac:dyDescent="0.25">
      <c r="J20" s="2">
        <v>14</v>
      </c>
      <c r="K20" s="6" t="e">
        <f t="shared" si="0"/>
        <v>#DIV/0!</v>
      </c>
      <c r="L20" s="6" t="e">
        <f t="shared" si="0"/>
        <v>#DIV/0!</v>
      </c>
      <c r="M20" s="6" t="e">
        <f t="shared" si="0"/>
        <v>#DIV/0!</v>
      </c>
      <c r="N20" s="6" t="e">
        <f t="shared" si="0"/>
        <v>#DIV/0!</v>
      </c>
      <c r="O20" s="6" t="e">
        <f t="shared" si="0"/>
        <v>#DIV/0!</v>
      </c>
      <c r="P20" s="6" t="e">
        <f t="shared" si="0"/>
        <v>#DIV/0!</v>
      </c>
      <c r="Q20" s="6" t="e">
        <f t="shared" si="0"/>
        <v>#DIV/0!</v>
      </c>
      <c r="R20" s="6" t="e">
        <f t="shared" si="0"/>
        <v>#DIV/0!</v>
      </c>
    </row>
    <row r="21" spans="1:18" x14ac:dyDescent="0.25">
      <c r="J21" s="12">
        <v>15</v>
      </c>
      <c r="K21" s="6" t="e">
        <f t="shared" si="0"/>
        <v>#DIV/0!</v>
      </c>
      <c r="L21" s="6" t="e">
        <f t="shared" si="0"/>
        <v>#DIV/0!</v>
      </c>
      <c r="M21" s="6" t="e">
        <f t="shared" si="0"/>
        <v>#DIV/0!</v>
      </c>
      <c r="N21" s="6" t="e">
        <f t="shared" si="0"/>
        <v>#DIV/0!</v>
      </c>
      <c r="O21" s="6" t="e">
        <f t="shared" si="0"/>
        <v>#DIV/0!</v>
      </c>
      <c r="P21" s="6" t="e">
        <f t="shared" si="0"/>
        <v>#DIV/0!</v>
      </c>
      <c r="Q21" s="6" t="e">
        <f t="shared" si="0"/>
        <v>#DIV/0!</v>
      </c>
      <c r="R21" s="6" t="e">
        <f t="shared" si="0"/>
        <v>#DIV/0!</v>
      </c>
    </row>
    <row r="22" spans="1:18" x14ac:dyDescent="0.25">
      <c r="J22" s="2">
        <v>16</v>
      </c>
      <c r="K22" s="6" t="e">
        <f t="shared" si="0"/>
        <v>#DIV/0!</v>
      </c>
      <c r="L22" s="6" t="e">
        <f t="shared" si="0"/>
        <v>#DIV/0!</v>
      </c>
      <c r="M22" s="6" t="e">
        <f t="shared" si="0"/>
        <v>#DIV/0!</v>
      </c>
      <c r="N22" s="6" t="e">
        <f t="shared" si="0"/>
        <v>#DIV/0!</v>
      </c>
      <c r="O22" s="6" t="e">
        <f t="shared" si="0"/>
        <v>#DIV/0!</v>
      </c>
      <c r="P22" s="6" t="e">
        <f t="shared" si="0"/>
        <v>#DIV/0!</v>
      </c>
      <c r="Q22" s="6" t="e">
        <f t="shared" si="0"/>
        <v>#DIV/0!</v>
      </c>
      <c r="R22" s="6" t="e">
        <f t="shared" si="0"/>
        <v>#DIV/0!</v>
      </c>
    </row>
    <row r="23" spans="1:18" x14ac:dyDescent="0.25">
      <c r="J23" s="12">
        <v>17</v>
      </c>
      <c r="K23" s="6" t="e">
        <f t="shared" si="0"/>
        <v>#DIV/0!</v>
      </c>
      <c r="L23" s="6" t="e">
        <f t="shared" si="0"/>
        <v>#DIV/0!</v>
      </c>
      <c r="M23" s="6" t="e">
        <f t="shared" si="0"/>
        <v>#DIV/0!</v>
      </c>
      <c r="N23" s="6" t="e">
        <f t="shared" si="0"/>
        <v>#DIV/0!</v>
      </c>
      <c r="O23" s="6" t="e">
        <f t="shared" si="0"/>
        <v>#DIV/0!</v>
      </c>
      <c r="P23" s="6" t="e">
        <f t="shared" si="0"/>
        <v>#DIV/0!</v>
      </c>
      <c r="Q23" s="6" t="e">
        <f t="shared" si="0"/>
        <v>#DIV/0!</v>
      </c>
      <c r="R23" s="6" t="e">
        <f t="shared" si="0"/>
        <v>#DIV/0!</v>
      </c>
    </row>
    <row r="24" spans="1:18" x14ac:dyDescent="0.25">
      <c r="J24" s="2">
        <v>18</v>
      </c>
      <c r="K24" s="6" t="e">
        <f t="shared" si="0"/>
        <v>#DIV/0!</v>
      </c>
      <c r="L24" s="6" t="e">
        <f t="shared" si="0"/>
        <v>#DIV/0!</v>
      </c>
      <c r="M24" s="6" t="e">
        <f t="shared" si="0"/>
        <v>#DIV/0!</v>
      </c>
      <c r="N24" s="6" t="e">
        <f t="shared" si="0"/>
        <v>#DIV/0!</v>
      </c>
      <c r="O24" s="6" t="e">
        <f t="shared" si="0"/>
        <v>#DIV/0!</v>
      </c>
      <c r="P24" s="6" t="e">
        <f t="shared" si="0"/>
        <v>#DIV/0!</v>
      </c>
      <c r="Q24" s="6" t="e">
        <f t="shared" si="0"/>
        <v>#DIV/0!</v>
      </c>
      <c r="R24" s="6" t="e">
        <f t="shared" si="0"/>
        <v>#DIV/0!</v>
      </c>
    </row>
    <row r="25" spans="1:18" x14ac:dyDescent="0.25">
      <c r="J25" s="12">
        <v>19</v>
      </c>
      <c r="K25" s="6" t="e">
        <f t="shared" si="0"/>
        <v>#DIV/0!</v>
      </c>
      <c r="L25" s="6" t="e">
        <f t="shared" si="0"/>
        <v>#DIV/0!</v>
      </c>
      <c r="M25" s="6" t="e">
        <f t="shared" si="0"/>
        <v>#DIV/0!</v>
      </c>
      <c r="N25" s="6" t="e">
        <f t="shared" si="0"/>
        <v>#DIV/0!</v>
      </c>
      <c r="O25" s="6" t="e">
        <f t="shared" si="0"/>
        <v>#DIV/0!</v>
      </c>
      <c r="P25" s="6" t="e">
        <f t="shared" si="0"/>
        <v>#DIV/0!</v>
      </c>
      <c r="Q25" s="6" t="e">
        <f t="shared" si="0"/>
        <v>#DIV/0!</v>
      </c>
      <c r="R25" s="6" t="e">
        <f t="shared" si="0"/>
        <v>#DIV/0!</v>
      </c>
    </row>
    <row r="26" spans="1:18" x14ac:dyDescent="0.25">
      <c r="J26" s="2">
        <v>20</v>
      </c>
      <c r="K26" s="6" t="e">
        <f t="shared" si="0"/>
        <v>#DIV/0!</v>
      </c>
      <c r="L26" s="6" t="e">
        <f t="shared" si="0"/>
        <v>#DIV/0!</v>
      </c>
      <c r="M26" s="6" t="e">
        <f t="shared" si="0"/>
        <v>#DIV/0!</v>
      </c>
      <c r="N26" s="6" t="e">
        <f t="shared" si="0"/>
        <v>#DIV/0!</v>
      </c>
      <c r="O26" s="6" t="e">
        <f t="shared" si="0"/>
        <v>#DIV/0!</v>
      </c>
      <c r="P26" s="6" t="e">
        <f t="shared" si="0"/>
        <v>#DIV/0!</v>
      </c>
      <c r="Q26" s="6" t="e">
        <f t="shared" si="0"/>
        <v>#DIV/0!</v>
      </c>
      <c r="R26" s="6" t="e">
        <f t="shared" si="0"/>
        <v>#DIV/0!</v>
      </c>
    </row>
    <row r="27" spans="1:18" x14ac:dyDescent="0.25">
      <c r="J27" s="12">
        <v>21</v>
      </c>
      <c r="K27" s="6" t="e">
        <f t="shared" si="0"/>
        <v>#DIV/0!</v>
      </c>
      <c r="L27" s="6" t="e">
        <f t="shared" si="0"/>
        <v>#DIV/0!</v>
      </c>
      <c r="M27" s="6" t="e">
        <f t="shared" si="0"/>
        <v>#DIV/0!</v>
      </c>
      <c r="N27" s="6" t="e">
        <f t="shared" si="0"/>
        <v>#DIV/0!</v>
      </c>
      <c r="O27" s="6" t="e">
        <f t="shared" si="0"/>
        <v>#DIV/0!</v>
      </c>
      <c r="P27" s="6" t="e">
        <f t="shared" si="0"/>
        <v>#DIV/0!</v>
      </c>
      <c r="Q27" s="6" t="e">
        <f t="shared" si="0"/>
        <v>#DIV/0!</v>
      </c>
      <c r="R27" s="6" t="e">
        <f t="shared" si="0"/>
        <v>#DIV/0!</v>
      </c>
    </row>
    <row r="28" spans="1:18" x14ac:dyDescent="0.25">
      <c r="J28" s="2">
        <v>22</v>
      </c>
      <c r="K28" s="6" t="e">
        <f t="shared" si="0"/>
        <v>#DIV/0!</v>
      </c>
      <c r="L28" s="6" t="e">
        <f t="shared" si="0"/>
        <v>#DIV/0!</v>
      </c>
      <c r="M28" s="6" t="e">
        <f t="shared" si="0"/>
        <v>#DIV/0!</v>
      </c>
      <c r="N28" s="6" t="e">
        <f t="shared" si="0"/>
        <v>#DIV/0!</v>
      </c>
      <c r="O28" s="6" t="e">
        <f t="shared" si="0"/>
        <v>#DIV/0!</v>
      </c>
      <c r="P28" s="6" t="e">
        <f t="shared" si="0"/>
        <v>#DIV/0!</v>
      </c>
      <c r="Q28" s="6" t="e">
        <f t="shared" si="0"/>
        <v>#DIV/0!</v>
      </c>
      <c r="R28" s="6" t="e">
        <f t="shared" si="0"/>
        <v>#DIV/0!</v>
      </c>
    </row>
    <row r="29" spans="1:18" x14ac:dyDescent="0.25">
      <c r="J29" s="12">
        <v>23</v>
      </c>
      <c r="K29" s="6" t="e">
        <f t="shared" si="0"/>
        <v>#DIV/0!</v>
      </c>
      <c r="L29" s="6" t="e">
        <f t="shared" si="0"/>
        <v>#DIV/0!</v>
      </c>
      <c r="M29" s="6" t="e">
        <f t="shared" si="0"/>
        <v>#DIV/0!</v>
      </c>
      <c r="N29" s="6" t="e">
        <f t="shared" si="0"/>
        <v>#DIV/0!</v>
      </c>
      <c r="O29" s="6" t="e">
        <f t="shared" si="0"/>
        <v>#DIV/0!</v>
      </c>
      <c r="P29" s="6" t="e">
        <f t="shared" si="0"/>
        <v>#DIV/0!</v>
      </c>
      <c r="Q29" s="6" t="e">
        <f t="shared" si="0"/>
        <v>#DIV/0!</v>
      </c>
      <c r="R29" s="6" t="e">
        <f t="shared" si="0"/>
        <v>#DIV/0!</v>
      </c>
    </row>
    <row r="30" spans="1:18" x14ac:dyDescent="0.25">
      <c r="J30" s="2">
        <v>24</v>
      </c>
      <c r="K30" s="6" t="e">
        <f t="shared" si="0"/>
        <v>#DIV/0!</v>
      </c>
      <c r="L30" s="6" t="e">
        <f t="shared" si="0"/>
        <v>#DIV/0!</v>
      </c>
      <c r="M30" s="6" t="e">
        <f t="shared" si="0"/>
        <v>#DIV/0!</v>
      </c>
      <c r="N30" s="6" t="e">
        <f t="shared" si="0"/>
        <v>#DIV/0!</v>
      </c>
      <c r="O30" s="6" t="e">
        <f t="shared" si="0"/>
        <v>#DIV/0!</v>
      </c>
      <c r="P30" s="6" t="e">
        <f t="shared" si="0"/>
        <v>#DIV/0!</v>
      </c>
      <c r="Q30" s="6" t="e">
        <f t="shared" si="0"/>
        <v>#DIV/0!</v>
      </c>
      <c r="R30" s="6" t="e">
        <f t="shared" si="0"/>
        <v>#DIV/0!</v>
      </c>
    </row>
    <row r="31" spans="1:18" x14ac:dyDescent="0.25">
      <c r="J31" s="12">
        <v>25</v>
      </c>
      <c r="K31" s="6" t="e">
        <f t="shared" si="0"/>
        <v>#DIV/0!</v>
      </c>
      <c r="L31" s="6" t="e">
        <f t="shared" si="0"/>
        <v>#DIV/0!</v>
      </c>
      <c r="M31" s="6" t="e">
        <f t="shared" si="0"/>
        <v>#DIV/0!</v>
      </c>
      <c r="N31" s="6" t="e">
        <f t="shared" si="0"/>
        <v>#DIV/0!</v>
      </c>
      <c r="O31" s="6" t="e">
        <f t="shared" si="0"/>
        <v>#DIV/0!</v>
      </c>
      <c r="P31" s="6" t="e">
        <f t="shared" si="0"/>
        <v>#DIV/0!</v>
      </c>
      <c r="Q31" s="6" t="e">
        <f t="shared" si="0"/>
        <v>#DIV/0!</v>
      </c>
      <c r="R31" s="6" t="e">
        <f t="shared" si="0"/>
        <v>#DIV/0!</v>
      </c>
    </row>
    <row r="32" spans="1:18" x14ac:dyDescent="0.25">
      <c r="J32" s="2">
        <v>26</v>
      </c>
      <c r="K32" s="6" t="e">
        <f t="shared" si="0"/>
        <v>#DIV/0!</v>
      </c>
      <c r="L32" s="6" t="e">
        <f t="shared" si="0"/>
        <v>#DIV/0!</v>
      </c>
      <c r="M32" s="6" t="e">
        <f t="shared" si="0"/>
        <v>#DIV/0!</v>
      </c>
      <c r="N32" s="6" t="e">
        <f t="shared" si="0"/>
        <v>#DIV/0!</v>
      </c>
      <c r="O32" s="6" t="e">
        <f t="shared" si="0"/>
        <v>#DIV/0!</v>
      </c>
      <c r="P32" s="6" t="e">
        <f t="shared" si="0"/>
        <v>#DIV/0!</v>
      </c>
      <c r="Q32" s="6" t="e">
        <f t="shared" si="0"/>
        <v>#DIV/0!</v>
      </c>
      <c r="R32" s="6" t="e">
        <f t="shared" si="0"/>
        <v>#DIV/0!</v>
      </c>
    </row>
    <row r="33" spans="10:18" x14ac:dyDescent="0.25">
      <c r="J33" s="12">
        <v>27</v>
      </c>
      <c r="K33" s="6" t="e">
        <f t="shared" si="0"/>
        <v>#DIV/0!</v>
      </c>
      <c r="L33" s="6" t="e">
        <f t="shared" si="0"/>
        <v>#DIV/0!</v>
      </c>
      <c r="M33" s="6" t="e">
        <f t="shared" si="0"/>
        <v>#DIV/0!</v>
      </c>
      <c r="N33" s="6" t="e">
        <f t="shared" si="0"/>
        <v>#DIV/0!</v>
      </c>
      <c r="O33" s="6" t="e">
        <f t="shared" si="0"/>
        <v>#DIV/0!</v>
      </c>
      <c r="P33" s="6" t="e">
        <f t="shared" si="0"/>
        <v>#DIV/0!</v>
      </c>
      <c r="Q33" s="6" t="e">
        <f t="shared" si="0"/>
        <v>#DIV/0!</v>
      </c>
      <c r="R33" s="6" t="e">
        <f t="shared" si="0"/>
        <v>#DIV/0!</v>
      </c>
    </row>
    <row r="34" spans="10:18" x14ac:dyDescent="0.25">
      <c r="J34" s="2">
        <v>28</v>
      </c>
      <c r="K34" s="6" t="e">
        <f t="shared" si="0"/>
        <v>#DIV/0!</v>
      </c>
      <c r="L34" s="6" t="e">
        <f t="shared" si="0"/>
        <v>#DIV/0!</v>
      </c>
      <c r="M34" s="6" t="e">
        <f t="shared" si="0"/>
        <v>#DIV/0!</v>
      </c>
      <c r="N34" s="6" t="e">
        <f t="shared" si="0"/>
        <v>#DIV/0!</v>
      </c>
      <c r="O34" s="6" t="e">
        <f t="shared" si="0"/>
        <v>#DIV/0!</v>
      </c>
      <c r="P34" s="6" t="e">
        <f t="shared" si="0"/>
        <v>#DIV/0!</v>
      </c>
      <c r="Q34" s="6" t="e">
        <f t="shared" si="0"/>
        <v>#DIV/0!</v>
      </c>
      <c r="R34" s="6" t="e">
        <f t="shared" si="0"/>
        <v>#DIV/0!</v>
      </c>
    </row>
    <row r="35" spans="10:18" x14ac:dyDescent="0.25">
      <c r="J35" s="12">
        <v>29</v>
      </c>
      <c r="K35" s="6" t="e">
        <f t="shared" si="0"/>
        <v>#DIV/0!</v>
      </c>
      <c r="L35" s="6" t="e">
        <f t="shared" si="0"/>
        <v>#DIV/0!</v>
      </c>
      <c r="M35" s="6" t="e">
        <f t="shared" si="0"/>
        <v>#DIV/0!</v>
      </c>
      <c r="N35" s="6" t="e">
        <f t="shared" si="0"/>
        <v>#DIV/0!</v>
      </c>
      <c r="O35" s="6" t="e">
        <f t="shared" si="0"/>
        <v>#DIV/0!</v>
      </c>
      <c r="P35" s="6" t="e">
        <f t="shared" si="0"/>
        <v>#DIV/0!</v>
      </c>
      <c r="Q35" s="6" t="e">
        <f t="shared" si="0"/>
        <v>#DIV/0!</v>
      </c>
      <c r="R35" s="6" t="e">
        <f t="shared" si="0"/>
        <v>#DIV/0!</v>
      </c>
    </row>
    <row r="36" spans="10:18" x14ac:dyDescent="0.25">
      <c r="J36" s="2">
        <v>30</v>
      </c>
      <c r="K36" s="6" t="e">
        <f t="shared" si="0"/>
        <v>#DIV/0!</v>
      </c>
      <c r="L36" s="6" t="e">
        <f t="shared" si="0"/>
        <v>#DIV/0!</v>
      </c>
      <c r="M36" s="6" t="e">
        <f t="shared" si="0"/>
        <v>#DIV/0!</v>
      </c>
      <c r="N36" s="6" t="e">
        <f t="shared" si="0"/>
        <v>#DIV/0!</v>
      </c>
      <c r="O36" s="6" t="e">
        <f t="shared" si="0"/>
        <v>#DIV/0!</v>
      </c>
      <c r="P36" s="6" t="e">
        <f t="shared" si="0"/>
        <v>#DIV/0!</v>
      </c>
      <c r="Q36" s="6" t="e">
        <f t="shared" si="0"/>
        <v>#DIV/0!</v>
      </c>
      <c r="R36" s="6" t="e">
        <f t="shared" si="0"/>
        <v>#DIV/0!</v>
      </c>
    </row>
    <row r="37" spans="10:18" x14ac:dyDescent="0.25">
      <c r="J37" s="12">
        <v>31</v>
      </c>
      <c r="K37" s="6" t="e">
        <f t="shared" si="0"/>
        <v>#DIV/0!</v>
      </c>
      <c r="L37" s="6" t="e">
        <f t="shared" si="0"/>
        <v>#DIV/0!</v>
      </c>
      <c r="M37" s="6" t="e">
        <f t="shared" si="0"/>
        <v>#DIV/0!</v>
      </c>
      <c r="N37" s="6" t="e">
        <f t="shared" si="0"/>
        <v>#DIV/0!</v>
      </c>
      <c r="O37" s="6" t="e">
        <f t="shared" si="0"/>
        <v>#DIV/0!</v>
      </c>
      <c r="P37" s="6" t="e">
        <f t="shared" si="0"/>
        <v>#DIV/0!</v>
      </c>
      <c r="Q37" s="6" t="e">
        <f t="shared" si="0"/>
        <v>#DIV/0!</v>
      </c>
      <c r="R37" s="6" t="e">
        <f t="shared" si="0"/>
        <v>#DIV/0!</v>
      </c>
    </row>
    <row r="38" spans="10:18" x14ac:dyDescent="0.25">
      <c r="J38" s="2">
        <v>32</v>
      </c>
      <c r="K38" s="6" t="e">
        <f t="shared" si="0"/>
        <v>#DIV/0!</v>
      </c>
      <c r="L38" s="6" t="e">
        <f t="shared" si="0"/>
        <v>#DIV/0!</v>
      </c>
      <c r="M38" s="6" t="e">
        <f t="shared" si="0"/>
        <v>#DIV/0!</v>
      </c>
      <c r="N38" s="6" t="e">
        <f t="shared" si="0"/>
        <v>#DIV/0!</v>
      </c>
      <c r="O38" s="6" t="e">
        <f t="shared" si="0"/>
        <v>#DIV/0!</v>
      </c>
      <c r="P38" s="6" t="e">
        <f t="shared" si="0"/>
        <v>#DIV/0!</v>
      </c>
      <c r="Q38" s="6" t="e">
        <f t="shared" si="0"/>
        <v>#DIV/0!</v>
      </c>
      <c r="R38" s="6" t="e">
        <f t="shared" si="0"/>
        <v>#DIV/0!</v>
      </c>
    </row>
    <row r="39" spans="10:18" x14ac:dyDescent="0.25">
      <c r="J39" s="12">
        <v>33</v>
      </c>
      <c r="K39" s="6" t="e">
        <f t="shared" si="0"/>
        <v>#DIV/0!</v>
      </c>
      <c r="L39" s="6" t="e">
        <f t="shared" si="0"/>
        <v>#DIV/0!</v>
      </c>
      <c r="M39" s="6" t="e">
        <f t="shared" si="0"/>
        <v>#DIV/0!</v>
      </c>
      <c r="N39" s="6" t="e">
        <f t="shared" si="0"/>
        <v>#DIV/0!</v>
      </c>
      <c r="O39" s="6" t="e">
        <f t="shared" si="0"/>
        <v>#DIV/0!</v>
      </c>
      <c r="P39" s="6" t="e">
        <f t="shared" si="0"/>
        <v>#DIV/0!</v>
      </c>
      <c r="Q39" s="6" t="e">
        <f t="shared" si="0"/>
        <v>#DIV/0!</v>
      </c>
      <c r="R39" s="6" t="e">
        <f t="shared" ref="R39:R70" si="1">I$7/I39</f>
        <v>#DIV/0!</v>
      </c>
    </row>
    <row r="40" spans="10:18" x14ac:dyDescent="0.25">
      <c r="J40" s="2">
        <v>34</v>
      </c>
      <c r="K40" s="6" t="e">
        <f t="shared" ref="K40:Q70" si="2">B$7/B40</f>
        <v>#DIV/0!</v>
      </c>
      <c r="L40" s="6" t="e">
        <f t="shared" si="2"/>
        <v>#DIV/0!</v>
      </c>
      <c r="M40" s="6" t="e">
        <f t="shared" si="2"/>
        <v>#DIV/0!</v>
      </c>
      <c r="N40" s="6" t="e">
        <f t="shared" si="2"/>
        <v>#DIV/0!</v>
      </c>
      <c r="O40" s="6" t="e">
        <f t="shared" si="2"/>
        <v>#DIV/0!</v>
      </c>
      <c r="P40" s="6" t="e">
        <f t="shared" si="2"/>
        <v>#DIV/0!</v>
      </c>
      <c r="Q40" s="6" t="e">
        <f t="shared" si="2"/>
        <v>#DIV/0!</v>
      </c>
      <c r="R40" s="6" t="e">
        <f t="shared" si="1"/>
        <v>#DIV/0!</v>
      </c>
    </row>
    <row r="41" spans="10:18" x14ac:dyDescent="0.25">
      <c r="J41" s="12">
        <v>35</v>
      </c>
      <c r="K41" s="6" t="e">
        <f t="shared" si="2"/>
        <v>#DIV/0!</v>
      </c>
      <c r="L41" s="6" t="e">
        <f t="shared" si="2"/>
        <v>#DIV/0!</v>
      </c>
      <c r="M41" s="6" t="e">
        <f t="shared" si="2"/>
        <v>#DIV/0!</v>
      </c>
      <c r="N41" s="6" t="e">
        <f t="shared" si="2"/>
        <v>#DIV/0!</v>
      </c>
      <c r="O41" s="6" t="e">
        <f t="shared" si="2"/>
        <v>#DIV/0!</v>
      </c>
      <c r="P41" s="6" t="e">
        <f t="shared" si="2"/>
        <v>#DIV/0!</v>
      </c>
      <c r="Q41" s="6" t="e">
        <f t="shared" si="2"/>
        <v>#DIV/0!</v>
      </c>
      <c r="R41" s="6" t="e">
        <f t="shared" si="1"/>
        <v>#DIV/0!</v>
      </c>
    </row>
    <row r="42" spans="10:18" x14ac:dyDescent="0.25">
      <c r="J42" s="2">
        <v>36</v>
      </c>
      <c r="K42" s="6" t="e">
        <f t="shared" si="2"/>
        <v>#DIV/0!</v>
      </c>
      <c r="L42" s="6" t="e">
        <f t="shared" si="2"/>
        <v>#DIV/0!</v>
      </c>
      <c r="M42" s="6" t="e">
        <f t="shared" si="2"/>
        <v>#DIV/0!</v>
      </c>
      <c r="N42" s="6" t="e">
        <f t="shared" si="2"/>
        <v>#DIV/0!</v>
      </c>
      <c r="O42" s="6" t="e">
        <f t="shared" si="2"/>
        <v>#DIV/0!</v>
      </c>
      <c r="P42" s="6" t="e">
        <f t="shared" si="2"/>
        <v>#DIV/0!</v>
      </c>
      <c r="Q42" s="6" t="e">
        <f t="shared" si="2"/>
        <v>#DIV/0!</v>
      </c>
      <c r="R42" s="6" t="e">
        <f t="shared" si="1"/>
        <v>#DIV/0!</v>
      </c>
    </row>
    <row r="43" spans="10:18" x14ac:dyDescent="0.25">
      <c r="J43" s="12">
        <v>37</v>
      </c>
      <c r="K43" s="6" t="e">
        <f t="shared" si="2"/>
        <v>#DIV/0!</v>
      </c>
      <c r="L43" s="6" t="e">
        <f t="shared" si="2"/>
        <v>#DIV/0!</v>
      </c>
      <c r="M43" s="6" t="e">
        <f t="shared" si="2"/>
        <v>#DIV/0!</v>
      </c>
      <c r="N43" s="6" t="e">
        <f t="shared" si="2"/>
        <v>#DIV/0!</v>
      </c>
      <c r="O43" s="6" t="e">
        <f t="shared" si="2"/>
        <v>#DIV/0!</v>
      </c>
      <c r="P43" s="6" t="e">
        <f t="shared" si="2"/>
        <v>#DIV/0!</v>
      </c>
      <c r="Q43" s="6" t="e">
        <f t="shared" si="2"/>
        <v>#DIV/0!</v>
      </c>
      <c r="R43" s="6" t="e">
        <f t="shared" si="1"/>
        <v>#DIV/0!</v>
      </c>
    </row>
    <row r="44" spans="10:18" x14ac:dyDescent="0.25">
      <c r="J44" s="2">
        <v>38</v>
      </c>
      <c r="K44" s="6" t="e">
        <f t="shared" si="2"/>
        <v>#DIV/0!</v>
      </c>
      <c r="L44" s="6" t="e">
        <f t="shared" si="2"/>
        <v>#DIV/0!</v>
      </c>
      <c r="M44" s="6" t="e">
        <f t="shared" si="2"/>
        <v>#DIV/0!</v>
      </c>
      <c r="N44" s="6" t="e">
        <f t="shared" si="2"/>
        <v>#DIV/0!</v>
      </c>
      <c r="O44" s="6" t="e">
        <f t="shared" si="2"/>
        <v>#DIV/0!</v>
      </c>
      <c r="P44" s="6" t="e">
        <f t="shared" si="2"/>
        <v>#DIV/0!</v>
      </c>
      <c r="Q44" s="6" t="e">
        <f t="shared" si="2"/>
        <v>#DIV/0!</v>
      </c>
      <c r="R44" s="6" t="e">
        <f t="shared" si="1"/>
        <v>#DIV/0!</v>
      </c>
    </row>
    <row r="45" spans="10:18" x14ac:dyDescent="0.25">
      <c r="J45" s="12">
        <v>39</v>
      </c>
      <c r="K45" s="6" t="e">
        <f t="shared" si="2"/>
        <v>#DIV/0!</v>
      </c>
      <c r="L45" s="6" t="e">
        <f t="shared" si="2"/>
        <v>#DIV/0!</v>
      </c>
      <c r="M45" s="6" t="e">
        <f t="shared" si="2"/>
        <v>#DIV/0!</v>
      </c>
      <c r="N45" s="6" t="e">
        <f t="shared" si="2"/>
        <v>#DIV/0!</v>
      </c>
      <c r="O45" s="6" t="e">
        <f t="shared" si="2"/>
        <v>#DIV/0!</v>
      </c>
      <c r="P45" s="6" t="e">
        <f t="shared" si="2"/>
        <v>#DIV/0!</v>
      </c>
      <c r="Q45" s="6" t="e">
        <f t="shared" si="2"/>
        <v>#DIV/0!</v>
      </c>
      <c r="R45" s="6" t="e">
        <f t="shared" si="1"/>
        <v>#DIV/0!</v>
      </c>
    </row>
    <row r="46" spans="10:18" x14ac:dyDescent="0.25">
      <c r="J46" s="2">
        <v>40</v>
      </c>
      <c r="K46" s="6" t="e">
        <f t="shared" si="2"/>
        <v>#DIV/0!</v>
      </c>
      <c r="L46" s="6" t="e">
        <f t="shared" si="2"/>
        <v>#DIV/0!</v>
      </c>
      <c r="M46" s="6" t="e">
        <f t="shared" si="2"/>
        <v>#DIV/0!</v>
      </c>
      <c r="N46" s="6" t="e">
        <f t="shared" si="2"/>
        <v>#DIV/0!</v>
      </c>
      <c r="O46" s="6" t="e">
        <f t="shared" si="2"/>
        <v>#DIV/0!</v>
      </c>
      <c r="P46" s="6" t="e">
        <f t="shared" si="2"/>
        <v>#DIV/0!</v>
      </c>
      <c r="Q46" s="6" t="e">
        <f t="shared" si="2"/>
        <v>#DIV/0!</v>
      </c>
      <c r="R46" s="6" t="e">
        <f t="shared" si="1"/>
        <v>#DIV/0!</v>
      </c>
    </row>
    <row r="47" spans="10:18" x14ac:dyDescent="0.25">
      <c r="J47" s="12">
        <v>41</v>
      </c>
      <c r="K47" s="6" t="e">
        <f t="shared" si="2"/>
        <v>#DIV/0!</v>
      </c>
      <c r="L47" s="6" t="e">
        <f t="shared" si="2"/>
        <v>#DIV/0!</v>
      </c>
      <c r="M47" s="6" t="e">
        <f t="shared" si="2"/>
        <v>#DIV/0!</v>
      </c>
      <c r="N47" s="6" t="e">
        <f t="shared" si="2"/>
        <v>#DIV/0!</v>
      </c>
      <c r="O47" s="6" t="e">
        <f t="shared" si="2"/>
        <v>#DIV/0!</v>
      </c>
      <c r="P47" s="6" t="e">
        <f t="shared" si="2"/>
        <v>#DIV/0!</v>
      </c>
      <c r="Q47" s="6" t="e">
        <f t="shared" si="2"/>
        <v>#DIV/0!</v>
      </c>
      <c r="R47" s="6" t="e">
        <f t="shared" si="1"/>
        <v>#DIV/0!</v>
      </c>
    </row>
    <row r="48" spans="10:18" x14ac:dyDescent="0.25">
      <c r="J48" s="2">
        <v>42</v>
      </c>
      <c r="K48" s="6" t="e">
        <f t="shared" si="2"/>
        <v>#DIV/0!</v>
      </c>
      <c r="L48" s="6" t="e">
        <f t="shared" si="2"/>
        <v>#DIV/0!</v>
      </c>
      <c r="M48" s="6" t="e">
        <f t="shared" si="2"/>
        <v>#DIV/0!</v>
      </c>
      <c r="N48" s="6" t="e">
        <f t="shared" si="2"/>
        <v>#DIV/0!</v>
      </c>
      <c r="O48" s="6" t="e">
        <f t="shared" si="2"/>
        <v>#DIV/0!</v>
      </c>
      <c r="P48" s="6" t="e">
        <f t="shared" si="2"/>
        <v>#DIV/0!</v>
      </c>
      <c r="Q48" s="6" t="e">
        <f t="shared" si="2"/>
        <v>#DIV/0!</v>
      </c>
      <c r="R48" s="6" t="e">
        <f t="shared" si="1"/>
        <v>#DIV/0!</v>
      </c>
    </row>
    <row r="49" spans="10:18" x14ac:dyDescent="0.25">
      <c r="J49" s="12">
        <v>43</v>
      </c>
      <c r="K49" s="6" t="e">
        <f t="shared" si="2"/>
        <v>#DIV/0!</v>
      </c>
      <c r="L49" s="6" t="e">
        <f t="shared" si="2"/>
        <v>#DIV/0!</v>
      </c>
      <c r="M49" s="6" t="e">
        <f t="shared" si="2"/>
        <v>#DIV/0!</v>
      </c>
      <c r="N49" s="6" t="e">
        <f t="shared" si="2"/>
        <v>#DIV/0!</v>
      </c>
      <c r="O49" s="6" t="e">
        <f t="shared" si="2"/>
        <v>#DIV/0!</v>
      </c>
      <c r="P49" s="6" t="e">
        <f t="shared" si="2"/>
        <v>#DIV/0!</v>
      </c>
      <c r="Q49" s="6" t="e">
        <f t="shared" si="2"/>
        <v>#DIV/0!</v>
      </c>
      <c r="R49" s="6" t="e">
        <f t="shared" si="1"/>
        <v>#DIV/0!</v>
      </c>
    </row>
    <row r="50" spans="10:18" x14ac:dyDescent="0.25">
      <c r="J50" s="2">
        <v>44</v>
      </c>
      <c r="K50" s="6" t="e">
        <f t="shared" si="2"/>
        <v>#DIV/0!</v>
      </c>
      <c r="L50" s="6" t="e">
        <f t="shared" si="2"/>
        <v>#DIV/0!</v>
      </c>
      <c r="M50" s="6" t="e">
        <f t="shared" si="2"/>
        <v>#DIV/0!</v>
      </c>
      <c r="N50" s="6" t="e">
        <f t="shared" si="2"/>
        <v>#DIV/0!</v>
      </c>
      <c r="O50" s="6" t="e">
        <f t="shared" si="2"/>
        <v>#DIV/0!</v>
      </c>
      <c r="P50" s="6" t="e">
        <f t="shared" si="2"/>
        <v>#DIV/0!</v>
      </c>
      <c r="Q50" s="6" t="e">
        <f t="shared" si="2"/>
        <v>#DIV/0!</v>
      </c>
      <c r="R50" s="6" t="e">
        <f t="shared" si="1"/>
        <v>#DIV/0!</v>
      </c>
    </row>
    <row r="51" spans="10:18" x14ac:dyDescent="0.25">
      <c r="J51" s="12">
        <v>45</v>
      </c>
      <c r="K51" s="6" t="e">
        <f t="shared" si="2"/>
        <v>#DIV/0!</v>
      </c>
      <c r="L51" s="6" t="e">
        <f t="shared" si="2"/>
        <v>#DIV/0!</v>
      </c>
      <c r="M51" s="6" t="e">
        <f t="shared" si="2"/>
        <v>#DIV/0!</v>
      </c>
      <c r="N51" s="6" t="e">
        <f t="shared" si="2"/>
        <v>#DIV/0!</v>
      </c>
      <c r="O51" s="6" t="e">
        <f t="shared" si="2"/>
        <v>#DIV/0!</v>
      </c>
      <c r="P51" s="6" t="e">
        <f t="shared" si="2"/>
        <v>#DIV/0!</v>
      </c>
      <c r="Q51" s="6" t="e">
        <f t="shared" si="2"/>
        <v>#DIV/0!</v>
      </c>
      <c r="R51" s="6" t="e">
        <f t="shared" si="1"/>
        <v>#DIV/0!</v>
      </c>
    </row>
    <row r="52" spans="10:18" x14ac:dyDescent="0.25">
      <c r="J52" s="2">
        <v>46</v>
      </c>
      <c r="K52" s="6" t="e">
        <f t="shared" si="2"/>
        <v>#DIV/0!</v>
      </c>
      <c r="L52" s="6" t="e">
        <f t="shared" si="2"/>
        <v>#DIV/0!</v>
      </c>
      <c r="M52" s="6" t="e">
        <f t="shared" si="2"/>
        <v>#DIV/0!</v>
      </c>
      <c r="N52" s="6" t="e">
        <f t="shared" si="2"/>
        <v>#DIV/0!</v>
      </c>
      <c r="O52" s="6" t="e">
        <f t="shared" si="2"/>
        <v>#DIV/0!</v>
      </c>
      <c r="P52" s="6" t="e">
        <f t="shared" si="2"/>
        <v>#DIV/0!</v>
      </c>
      <c r="Q52" s="6" t="e">
        <f t="shared" si="2"/>
        <v>#DIV/0!</v>
      </c>
      <c r="R52" s="6" t="e">
        <f t="shared" si="1"/>
        <v>#DIV/0!</v>
      </c>
    </row>
    <row r="53" spans="10:18" x14ac:dyDescent="0.25">
      <c r="J53" s="12">
        <v>47</v>
      </c>
      <c r="K53" s="6" t="e">
        <f t="shared" si="2"/>
        <v>#DIV/0!</v>
      </c>
      <c r="L53" s="6" t="e">
        <f t="shared" si="2"/>
        <v>#DIV/0!</v>
      </c>
      <c r="M53" s="6" t="e">
        <f t="shared" si="2"/>
        <v>#DIV/0!</v>
      </c>
      <c r="N53" s="6" t="e">
        <f t="shared" si="2"/>
        <v>#DIV/0!</v>
      </c>
      <c r="O53" s="6" t="e">
        <f t="shared" si="2"/>
        <v>#DIV/0!</v>
      </c>
      <c r="P53" s="6" t="e">
        <f t="shared" si="2"/>
        <v>#DIV/0!</v>
      </c>
      <c r="Q53" s="6" t="e">
        <f t="shared" si="2"/>
        <v>#DIV/0!</v>
      </c>
      <c r="R53" s="6" t="e">
        <f t="shared" si="1"/>
        <v>#DIV/0!</v>
      </c>
    </row>
    <row r="54" spans="10:18" x14ac:dyDescent="0.25">
      <c r="J54" s="2">
        <v>48</v>
      </c>
      <c r="K54" s="6" t="e">
        <f t="shared" si="2"/>
        <v>#DIV/0!</v>
      </c>
      <c r="L54" s="6" t="e">
        <f t="shared" si="2"/>
        <v>#DIV/0!</v>
      </c>
      <c r="M54" s="6" t="e">
        <f t="shared" si="2"/>
        <v>#DIV/0!</v>
      </c>
      <c r="N54" s="6" t="e">
        <f t="shared" si="2"/>
        <v>#DIV/0!</v>
      </c>
      <c r="O54" s="6" t="e">
        <f t="shared" si="2"/>
        <v>#DIV/0!</v>
      </c>
      <c r="P54" s="6" t="e">
        <f t="shared" si="2"/>
        <v>#DIV/0!</v>
      </c>
      <c r="Q54" s="6" t="e">
        <f t="shared" si="2"/>
        <v>#DIV/0!</v>
      </c>
      <c r="R54" s="6" t="e">
        <f t="shared" si="1"/>
        <v>#DIV/0!</v>
      </c>
    </row>
    <row r="55" spans="10:18" x14ac:dyDescent="0.25">
      <c r="J55" s="12">
        <v>49</v>
      </c>
      <c r="K55" s="6" t="e">
        <f t="shared" si="2"/>
        <v>#DIV/0!</v>
      </c>
      <c r="L55" s="6" t="e">
        <f t="shared" si="2"/>
        <v>#DIV/0!</v>
      </c>
      <c r="M55" s="6" t="e">
        <f t="shared" si="2"/>
        <v>#DIV/0!</v>
      </c>
      <c r="N55" s="6" t="e">
        <f t="shared" si="2"/>
        <v>#DIV/0!</v>
      </c>
      <c r="O55" s="6" t="e">
        <f t="shared" si="2"/>
        <v>#DIV/0!</v>
      </c>
      <c r="P55" s="6" t="e">
        <f t="shared" si="2"/>
        <v>#DIV/0!</v>
      </c>
      <c r="Q55" s="6" t="e">
        <f t="shared" si="2"/>
        <v>#DIV/0!</v>
      </c>
      <c r="R55" s="6" t="e">
        <f t="shared" si="1"/>
        <v>#DIV/0!</v>
      </c>
    </row>
    <row r="56" spans="10:18" x14ac:dyDescent="0.25">
      <c r="J56" s="2">
        <v>50</v>
      </c>
      <c r="K56" s="6" t="e">
        <f t="shared" si="2"/>
        <v>#DIV/0!</v>
      </c>
      <c r="L56" s="6" t="e">
        <f t="shared" si="2"/>
        <v>#DIV/0!</v>
      </c>
      <c r="M56" s="6" t="e">
        <f t="shared" si="2"/>
        <v>#DIV/0!</v>
      </c>
      <c r="N56" s="6" t="e">
        <f t="shared" si="2"/>
        <v>#DIV/0!</v>
      </c>
      <c r="O56" s="6" t="e">
        <f t="shared" si="2"/>
        <v>#DIV/0!</v>
      </c>
      <c r="P56" s="6" t="e">
        <f t="shared" si="2"/>
        <v>#DIV/0!</v>
      </c>
      <c r="Q56" s="6" t="e">
        <f t="shared" si="2"/>
        <v>#DIV/0!</v>
      </c>
      <c r="R56" s="6" t="e">
        <f t="shared" si="1"/>
        <v>#DIV/0!</v>
      </c>
    </row>
    <row r="57" spans="10:18" x14ac:dyDescent="0.25">
      <c r="J57" s="12">
        <v>51</v>
      </c>
      <c r="K57" s="6" t="e">
        <f t="shared" si="2"/>
        <v>#DIV/0!</v>
      </c>
      <c r="L57" s="6" t="e">
        <f t="shared" si="2"/>
        <v>#DIV/0!</v>
      </c>
      <c r="M57" s="6" t="e">
        <f t="shared" si="2"/>
        <v>#DIV/0!</v>
      </c>
      <c r="N57" s="6" t="e">
        <f t="shared" si="2"/>
        <v>#DIV/0!</v>
      </c>
      <c r="O57" s="6" t="e">
        <f t="shared" si="2"/>
        <v>#DIV/0!</v>
      </c>
      <c r="P57" s="6" t="e">
        <f t="shared" si="2"/>
        <v>#DIV/0!</v>
      </c>
      <c r="Q57" s="6" t="e">
        <f t="shared" si="2"/>
        <v>#DIV/0!</v>
      </c>
      <c r="R57" s="6" t="e">
        <f t="shared" si="1"/>
        <v>#DIV/0!</v>
      </c>
    </row>
    <row r="58" spans="10:18" x14ac:dyDescent="0.25">
      <c r="J58" s="2">
        <v>52</v>
      </c>
      <c r="K58" s="6" t="e">
        <f t="shared" si="2"/>
        <v>#DIV/0!</v>
      </c>
      <c r="L58" s="6" t="e">
        <f t="shared" si="2"/>
        <v>#DIV/0!</v>
      </c>
      <c r="M58" s="6" t="e">
        <f t="shared" si="2"/>
        <v>#DIV/0!</v>
      </c>
      <c r="N58" s="6" t="e">
        <f t="shared" si="2"/>
        <v>#DIV/0!</v>
      </c>
      <c r="O58" s="6" t="e">
        <f t="shared" si="2"/>
        <v>#DIV/0!</v>
      </c>
      <c r="P58" s="6" t="e">
        <f t="shared" si="2"/>
        <v>#DIV/0!</v>
      </c>
      <c r="Q58" s="6" t="e">
        <f t="shared" si="2"/>
        <v>#DIV/0!</v>
      </c>
      <c r="R58" s="6" t="e">
        <f t="shared" si="1"/>
        <v>#DIV/0!</v>
      </c>
    </row>
    <row r="59" spans="10:18" x14ac:dyDescent="0.25">
      <c r="J59" s="12">
        <v>53</v>
      </c>
      <c r="K59" s="6" t="e">
        <f t="shared" si="2"/>
        <v>#DIV/0!</v>
      </c>
      <c r="L59" s="6" t="e">
        <f t="shared" si="2"/>
        <v>#DIV/0!</v>
      </c>
      <c r="M59" s="6" t="e">
        <f t="shared" si="2"/>
        <v>#DIV/0!</v>
      </c>
      <c r="N59" s="6" t="e">
        <f t="shared" si="2"/>
        <v>#DIV/0!</v>
      </c>
      <c r="O59" s="6" t="e">
        <f t="shared" si="2"/>
        <v>#DIV/0!</v>
      </c>
      <c r="P59" s="6" t="e">
        <f t="shared" si="2"/>
        <v>#DIV/0!</v>
      </c>
      <c r="Q59" s="6" t="e">
        <f t="shared" si="2"/>
        <v>#DIV/0!</v>
      </c>
      <c r="R59" s="6" t="e">
        <f t="shared" si="1"/>
        <v>#DIV/0!</v>
      </c>
    </row>
    <row r="60" spans="10:18" x14ac:dyDescent="0.25">
      <c r="J60" s="2">
        <v>54</v>
      </c>
      <c r="K60" s="6" t="e">
        <f t="shared" si="2"/>
        <v>#DIV/0!</v>
      </c>
      <c r="L60" s="6" t="e">
        <f t="shared" si="2"/>
        <v>#DIV/0!</v>
      </c>
      <c r="M60" s="6" t="e">
        <f t="shared" si="2"/>
        <v>#DIV/0!</v>
      </c>
      <c r="N60" s="6" t="e">
        <f t="shared" si="2"/>
        <v>#DIV/0!</v>
      </c>
      <c r="O60" s="6" t="e">
        <f t="shared" si="2"/>
        <v>#DIV/0!</v>
      </c>
      <c r="P60" s="6" t="e">
        <f t="shared" si="2"/>
        <v>#DIV/0!</v>
      </c>
      <c r="Q60" s="6" t="e">
        <f t="shared" si="2"/>
        <v>#DIV/0!</v>
      </c>
      <c r="R60" s="6" t="e">
        <f t="shared" si="1"/>
        <v>#DIV/0!</v>
      </c>
    </row>
    <row r="61" spans="10:18" x14ac:dyDescent="0.25">
      <c r="J61" s="12">
        <v>55</v>
      </c>
      <c r="K61" s="6" t="e">
        <f t="shared" si="2"/>
        <v>#DIV/0!</v>
      </c>
      <c r="L61" s="6" t="e">
        <f t="shared" si="2"/>
        <v>#DIV/0!</v>
      </c>
      <c r="M61" s="6" t="e">
        <f t="shared" si="2"/>
        <v>#DIV/0!</v>
      </c>
      <c r="N61" s="6" t="e">
        <f t="shared" si="2"/>
        <v>#DIV/0!</v>
      </c>
      <c r="O61" s="6" t="e">
        <f t="shared" si="2"/>
        <v>#DIV/0!</v>
      </c>
      <c r="P61" s="6" t="e">
        <f t="shared" si="2"/>
        <v>#DIV/0!</v>
      </c>
      <c r="Q61" s="6" t="e">
        <f t="shared" si="2"/>
        <v>#DIV/0!</v>
      </c>
      <c r="R61" s="6" t="e">
        <f t="shared" si="1"/>
        <v>#DIV/0!</v>
      </c>
    </row>
    <row r="62" spans="10:18" x14ac:dyDescent="0.25">
      <c r="J62" s="2">
        <v>56</v>
      </c>
      <c r="K62" s="6" t="e">
        <f t="shared" si="2"/>
        <v>#DIV/0!</v>
      </c>
      <c r="L62" s="6" t="e">
        <f t="shared" si="2"/>
        <v>#DIV/0!</v>
      </c>
      <c r="M62" s="6" t="e">
        <f t="shared" si="2"/>
        <v>#DIV/0!</v>
      </c>
      <c r="N62" s="6" t="e">
        <f t="shared" si="2"/>
        <v>#DIV/0!</v>
      </c>
      <c r="O62" s="6" t="e">
        <f t="shared" si="2"/>
        <v>#DIV/0!</v>
      </c>
      <c r="P62" s="6" t="e">
        <f t="shared" si="2"/>
        <v>#DIV/0!</v>
      </c>
      <c r="Q62" s="6" t="e">
        <f t="shared" si="2"/>
        <v>#DIV/0!</v>
      </c>
      <c r="R62" s="6" t="e">
        <f t="shared" si="1"/>
        <v>#DIV/0!</v>
      </c>
    </row>
    <row r="63" spans="10:18" x14ac:dyDescent="0.25">
      <c r="J63" s="12">
        <v>57</v>
      </c>
      <c r="K63" s="6" t="e">
        <f t="shared" si="2"/>
        <v>#DIV/0!</v>
      </c>
      <c r="L63" s="6" t="e">
        <f t="shared" si="2"/>
        <v>#DIV/0!</v>
      </c>
      <c r="M63" s="6" t="e">
        <f t="shared" si="2"/>
        <v>#DIV/0!</v>
      </c>
      <c r="N63" s="6" t="e">
        <f t="shared" si="2"/>
        <v>#DIV/0!</v>
      </c>
      <c r="O63" s="6" t="e">
        <f t="shared" si="2"/>
        <v>#DIV/0!</v>
      </c>
      <c r="P63" s="6" t="e">
        <f t="shared" si="2"/>
        <v>#DIV/0!</v>
      </c>
      <c r="Q63" s="6" t="e">
        <f t="shared" si="2"/>
        <v>#DIV/0!</v>
      </c>
      <c r="R63" s="6" t="e">
        <f t="shared" si="1"/>
        <v>#DIV/0!</v>
      </c>
    </row>
    <row r="64" spans="10:18" x14ac:dyDescent="0.25">
      <c r="J64" s="2">
        <v>58</v>
      </c>
      <c r="K64" s="6" t="e">
        <f t="shared" si="2"/>
        <v>#DIV/0!</v>
      </c>
      <c r="L64" s="6" t="e">
        <f t="shared" si="2"/>
        <v>#DIV/0!</v>
      </c>
      <c r="M64" s="6" t="e">
        <f t="shared" si="2"/>
        <v>#DIV/0!</v>
      </c>
      <c r="N64" s="6" t="e">
        <f t="shared" si="2"/>
        <v>#DIV/0!</v>
      </c>
      <c r="O64" s="6" t="e">
        <f t="shared" si="2"/>
        <v>#DIV/0!</v>
      </c>
      <c r="P64" s="6" t="e">
        <f t="shared" si="2"/>
        <v>#DIV/0!</v>
      </c>
      <c r="Q64" s="6" t="e">
        <f t="shared" si="2"/>
        <v>#DIV/0!</v>
      </c>
      <c r="R64" s="6" t="e">
        <f t="shared" si="1"/>
        <v>#DIV/0!</v>
      </c>
    </row>
    <row r="65" spans="10:18" x14ac:dyDescent="0.25">
      <c r="J65" s="12">
        <v>59</v>
      </c>
      <c r="K65" s="6" t="e">
        <f t="shared" si="2"/>
        <v>#DIV/0!</v>
      </c>
      <c r="L65" s="6" t="e">
        <f t="shared" si="2"/>
        <v>#DIV/0!</v>
      </c>
      <c r="M65" s="6" t="e">
        <f t="shared" si="2"/>
        <v>#DIV/0!</v>
      </c>
      <c r="N65" s="6" t="e">
        <f t="shared" si="2"/>
        <v>#DIV/0!</v>
      </c>
      <c r="O65" s="6" t="e">
        <f t="shared" si="2"/>
        <v>#DIV/0!</v>
      </c>
      <c r="P65" s="6" t="e">
        <f t="shared" si="2"/>
        <v>#DIV/0!</v>
      </c>
      <c r="Q65" s="6" t="e">
        <f t="shared" si="2"/>
        <v>#DIV/0!</v>
      </c>
      <c r="R65" s="6" t="e">
        <f t="shared" si="1"/>
        <v>#DIV/0!</v>
      </c>
    </row>
    <row r="66" spans="10:18" x14ac:dyDescent="0.25">
      <c r="J66" s="2">
        <v>60</v>
      </c>
      <c r="K66" s="6" t="e">
        <f t="shared" si="2"/>
        <v>#DIV/0!</v>
      </c>
      <c r="L66" s="6" t="e">
        <f t="shared" si="2"/>
        <v>#DIV/0!</v>
      </c>
      <c r="M66" s="6" t="e">
        <f t="shared" si="2"/>
        <v>#DIV/0!</v>
      </c>
      <c r="N66" s="6" t="e">
        <f t="shared" si="2"/>
        <v>#DIV/0!</v>
      </c>
      <c r="O66" s="6" t="e">
        <f t="shared" si="2"/>
        <v>#DIV/0!</v>
      </c>
      <c r="P66" s="6" t="e">
        <f t="shared" si="2"/>
        <v>#DIV/0!</v>
      </c>
      <c r="Q66" s="6" t="e">
        <f t="shared" si="2"/>
        <v>#DIV/0!</v>
      </c>
      <c r="R66" s="6" t="e">
        <f t="shared" si="1"/>
        <v>#DIV/0!</v>
      </c>
    </row>
    <row r="67" spans="10:18" x14ac:dyDescent="0.25">
      <c r="J67" s="12">
        <v>61</v>
      </c>
      <c r="K67" s="6" t="e">
        <f t="shared" si="2"/>
        <v>#DIV/0!</v>
      </c>
      <c r="L67" s="6" t="e">
        <f t="shared" si="2"/>
        <v>#DIV/0!</v>
      </c>
      <c r="M67" s="6" t="e">
        <f t="shared" si="2"/>
        <v>#DIV/0!</v>
      </c>
      <c r="N67" s="6" t="e">
        <f t="shared" si="2"/>
        <v>#DIV/0!</v>
      </c>
      <c r="O67" s="6" t="e">
        <f t="shared" si="2"/>
        <v>#DIV/0!</v>
      </c>
      <c r="P67" s="6" t="e">
        <f t="shared" si="2"/>
        <v>#DIV/0!</v>
      </c>
      <c r="Q67" s="6" t="e">
        <f t="shared" si="2"/>
        <v>#DIV/0!</v>
      </c>
      <c r="R67" s="6" t="e">
        <f t="shared" si="1"/>
        <v>#DIV/0!</v>
      </c>
    </row>
    <row r="68" spans="10:18" x14ac:dyDescent="0.25">
      <c r="J68" s="2">
        <v>62</v>
      </c>
      <c r="K68" s="6" t="e">
        <f t="shared" si="2"/>
        <v>#DIV/0!</v>
      </c>
      <c r="L68" s="6" t="e">
        <f t="shared" si="2"/>
        <v>#DIV/0!</v>
      </c>
      <c r="M68" s="6" t="e">
        <f t="shared" si="2"/>
        <v>#DIV/0!</v>
      </c>
      <c r="N68" s="6" t="e">
        <f t="shared" si="2"/>
        <v>#DIV/0!</v>
      </c>
      <c r="O68" s="6" t="e">
        <f t="shared" si="2"/>
        <v>#DIV/0!</v>
      </c>
      <c r="P68" s="6" t="e">
        <f t="shared" si="2"/>
        <v>#DIV/0!</v>
      </c>
      <c r="Q68" s="6" t="e">
        <f t="shared" si="2"/>
        <v>#DIV/0!</v>
      </c>
      <c r="R68" s="6" t="e">
        <f t="shared" si="1"/>
        <v>#DIV/0!</v>
      </c>
    </row>
    <row r="69" spans="10:18" x14ac:dyDescent="0.25">
      <c r="J69" s="12">
        <v>63</v>
      </c>
      <c r="K69" s="6" t="e">
        <f t="shared" si="2"/>
        <v>#DIV/0!</v>
      </c>
      <c r="L69" s="6" t="e">
        <f t="shared" si="2"/>
        <v>#DIV/0!</v>
      </c>
      <c r="M69" s="6" t="e">
        <f t="shared" si="2"/>
        <v>#DIV/0!</v>
      </c>
      <c r="N69" s="6" t="e">
        <f t="shared" si="2"/>
        <v>#DIV/0!</v>
      </c>
      <c r="O69" s="6" t="e">
        <f t="shared" si="2"/>
        <v>#DIV/0!</v>
      </c>
      <c r="P69" s="6" t="e">
        <f t="shared" si="2"/>
        <v>#DIV/0!</v>
      </c>
      <c r="Q69" s="6" t="e">
        <f t="shared" si="2"/>
        <v>#DIV/0!</v>
      </c>
      <c r="R69" s="6" t="e">
        <f t="shared" si="1"/>
        <v>#DIV/0!</v>
      </c>
    </row>
    <row r="70" spans="10:18" x14ac:dyDescent="0.25">
      <c r="J70" s="2">
        <v>64</v>
      </c>
      <c r="K70" s="6" t="e">
        <f t="shared" si="2"/>
        <v>#DIV/0!</v>
      </c>
      <c r="L70" s="6" t="e">
        <f t="shared" si="2"/>
        <v>#DIV/0!</v>
      </c>
      <c r="M70" s="6" t="e">
        <f t="shared" si="2"/>
        <v>#DIV/0!</v>
      </c>
      <c r="N70" s="6" t="e">
        <f t="shared" si="2"/>
        <v>#DIV/0!</v>
      </c>
      <c r="O70" s="6" t="e">
        <f t="shared" si="2"/>
        <v>#DIV/0!</v>
      </c>
      <c r="P70" s="6" t="e">
        <f t="shared" si="2"/>
        <v>#DIV/0!</v>
      </c>
      <c r="Q70" s="6" t="e">
        <f t="shared" si="2"/>
        <v>#DIV/0!</v>
      </c>
      <c r="R70" s="6" t="e">
        <f t="shared" si="1"/>
        <v>#DIV/0!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mpi</vt:lpstr>
      <vt:lpstr>pivot</vt:lpstr>
      <vt:lpstr>pivot times</vt:lpstr>
      <vt:lpstr>pivot calc</vt:lpstr>
      <vt:lpstr>speed-up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2023-06-25T15:45:25Z</dcterms:modified>
</cp:coreProperties>
</file>