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9E1C6185-0BA3-472C-90CC-0D0A5742C446}" xr6:coauthVersionLast="47" xr6:coauthVersionMax="47" xr10:uidLastSave="{00000000-0000-0000-0000-000000000000}"/>
  <bookViews>
    <workbookView xWindow="630" yWindow="420" windowWidth="38490" windowHeight="20265" xr2:uid="{09C23D42-37AD-4371-83C4-E2D9C1F0731D}"/>
  </bookViews>
  <sheets>
    <sheet name="mpi" sheetId="1" r:id="rId1"/>
    <sheet name="pivot" sheetId="2" r:id="rId2"/>
    <sheet name="pivot times" sheetId="3" r:id="rId3"/>
    <sheet name="pivot calc" sheetId="7" r:id="rId4"/>
    <sheet name="speed-up" sheetId="8" r:id="rId5"/>
  </sheets>
  <definedNames>
    <definedName name="_xlnm._FilterDatabase" localSheetId="0" hidden="1">mpi!$A$1:$M$814</definedName>
  </definedNames>
  <calcPr calcId="191029"/>
  <pivotCaches>
    <pivotCache cacheId="13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5" i="1" l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O455" i="1"/>
  <c r="O456" i="1"/>
  <c r="O457" i="1"/>
  <c r="O458" i="1"/>
  <c r="O459" i="1"/>
  <c r="O460" i="1"/>
  <c r="O461" i="1"/>
  <c r="O514" i="1"/>
  <c r="O515" i="1"/>
  <c r="O516" i="1"/>
  <c r="O517" i="1"/>
  <c r="O518" i="1"/>
  <c r="O519" i="1"/>
  <c r="O520" i="1"/>
  <c r="O521" i="1"/>
  <c r="O574" i="1"/>
  <c r="O575" i="1"/>
  <c r="O576" i="1"/>
  <c r="O577" i="1"/>
  <c r="O578" i="1"/>
  <c r="O579" i="1"/>
  <c r="O580" i="1"/>
  <c r="O581" i="1"/>
  <c r="O634" i="1"/>
  <c r="O635" i="1"/>
  <c r="O636" i="1"/>
  <c r="O637" i="1"/>
  <c r="O638" i="1"/>
  <c r="O639" i="1"/>
  <c r="O640" i="1"/>
  <c r="O641" i="1"/>
  <c r="O694" i="1"/>
  <c r="O695" i="1"/>
  <c r="O696" i="1"/>
  <c r="O697" i="1"/>
  <c r="O698" i="1"/>
  <c r="O699" i="1"/>
  <c r="O700" i="1"/>
  <c r="O701" i="1"/>
  <c r="O754" i="1"/>
  <c r="O755" i="1"/>
  <c r="O756" i="1"/>
  <c r="O757" i="1"/>
  <c r="O758" i="1"/>
  <c r="O759" i="1"/>
  <c r="O760" i="1"/>
  <c r="O761" i="1"/>
  <c r="O814" i="1"/>
  <c r="P455" i="1"/>
  <c r="P456" i="1"/>
  <c r="P457" i="1"/>
  <c r="P458" i="1"/>
  <c r="P459" i="1"/>
  <c r="P460" i="1"/>
  <c r="P461" i="1"/>
  <c r="P514" i="1"/>
  <c r="P515" i="1"/>
  <c r="P516" i="1"/>
  <c r="R516" i="1" s="1"/>
  <c r="P517" i="1"/>
  <c r="P518" i="1"/>
  <c r="Q518" i="1" s="1"/>
  <c r="P519" i="1"/>
  <c r="P520" i="1"/>
  <c r="P521" i="1"/>
  <c r="P574" i="1"/>
  <c r="P575" i="1"/>
  <c r="P576" i="1"/>
  <c r="P577" i="1"/>
  <c r="P578" i="1"/>
  <c r="Q578" i="1" s="1"/>
  <c r="P579" i="1"/>
  <c r="P580" i="1"/>
  <c r="P581" i="1"/>
  <c r="R581" i="1" s="1"/>
  <c r="P634" i="1"/>
  <c r="P635" i="1"/>
  <c r="P636" i="1"/>
  <c r="P637" i="1"/>
  <c r="Q637" i="1" s="1"/>
  <c r="P638" i="1"/>
  <c r="P639" i="1"/>
  <c r="P640" i="1"/>
  <c r="Q640" i="1" s="1"/>
  <c r="P641" i="1"/>
  <c r="P694" i="1"/>
  <c r="P695" i="1"/>
  <c r="P696" i="1"/>
  <c r="R696" i="1" s="1"/>
  <c r="P697" i="1"/>
  <c r="R697" i="1" s="1"/>
  <c r="P698" i="1"/>
  <c r="P699" i="1"/>
  <c r="Q699" i="1" s="1"/>
  <c r="P700" i="1"/>
  <c r="Q700" i="1" s="1"/>
  <c r="P701" i="1"/>
  <c r="P754" i="1"/>
  <c r="P755" i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814" i="1"/>
  <c r="Q455" i="1"/>
  <c r="Q456" i="1"/>
  <c r="Q457" i="1"/>
  <c r="Q458" i="1"/>
  <c r="Q459" i="1"/>
  <c r="S459" i="1" s="1"/>
  <c r="Q460" i="1"/>
  <c r="Q461" i="1"/>
  <c r="Q514" i="1"/>
  <c r="Q515" i="1"/>
  <c r="Q517" i="1"/>
  <c r="Q519" i="1"/>
  <c r="Q575" i="1"/>
  <c r="Q576" i="1"/>
  <c r="Q577" i="1"/>
  <c r="Q579" i="1"/>
  <c r="Q635" i="1"/>
  <c r="Q636" i="1"/>
  <c r="Q639" i="1"/>
  <c r="Q695" i="1"/>
  <c r="Q696" i="1"/>
  <c r="Q697" i="1"/>
  <c r="Q698" i="1"/>
  <c r="S698" i="1" s="1"/>
  <c r="Q755" i="1"/>
  <c r="R455" i="1"/>
  <c r="S455" i="1" s="1"/>
  <c r="R456" i="1"/>
  <c r="S456" i="1" s="1"/>
  <c r="R457" i="1"/>
  <c r="R458" i="1"/>
  <c r="R459" i="1"/>
  <c r="R461" i="1"/>
  <c r="R515" i="1"/>
  <c r="S515" i="1" s="1"/>
  <c r="R517" i="1"/>
  <c r="S517" i="1" s="1"/>
  <c r="R519" i="1"/>
  <c r="S519" i="1" s="1"/>
  <c r="R575" i="1"/>
  <c r="S575" i="1" s="1"/>
  <c r="R576" i="1"/>
  <c r="R577" i="1"/>
  <c r="R579" i="1"/>
  <c r="R580" i="1"/>
  <c r="R635" i="1"/>
  <c r="R636" i="1"/>
  <c r="R637" i="1"/>
  <c r="R639" i="1"/>
  <c r="R695" i="1"/>
  <c r="R698" i="1"/>
  <c r="R699" i="1"/>
  <c r="R755" i="1"/>
  <c r="R756" i="1"/>
  <c r="R758" i="1"/>
  <c r="S457" i="1"/>
  <c r="S458" i="1"/>
  <c r="S696" i="1"/>
  <c r="K454" i="1"/>
  <c r="N454" i="1"/>
  <c r="O454" i="1" s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N329" i="1"/>
  <c r="O329" i="1" s="1"/>
  <c r="N330" i="1"/>
  <c r="O330" i="1" s="1"/>
  <c r="N331" i="1"/>
  <c r="P331" i="1" s="1"/>
  <c r="N332" i="1"/>
  <c r="P332" i="1" s="1"/>
  <c r="N333" i="1"/>
  <c r="O333" i="1" s="1"/>
  <c r="N334" i="1"/>
  <c r="O334" i="1" s="1"/>
  <c r="N335" i="1"/>
  <c r="P335" i="1" s="1"/>
  <c r="N336" i="1"/>
  <c r="N337" i="1"/>
  <c r="P337" i="1" s="1"/>
  <c r="N338" i="1"/>
  <c r="O338" i="1" s="1"/>
  <c r="N339" i="1"/>
  <c r="P339" i="1" s="1"/>
  <c r="N340" i="1"/>
  <c r="O340" i="1" s="1"/>
  <c r="N341" i="1"/>
  <c r="N342" i="1"/>
  <c r="P342" i="1" s="1"/>
  <c r="N343" i="1"/>
  <c r="O343" i="1" s="1"/>
  <c r="N344" i="1"/>
  <c r="N345" i="1"/>
  <c r="O345" i="1" s="1"/>
  <c r="N346" i="1"/>
  <c r="O346" i="1" s="1"/>
  <c r="N347" i="1"/>
  <c r="P347" i="1" s="1"/>
  <c r="N348" i="1"/>
  <c r="N349" i="1"/>
  <c r="N350" i="1"/>
  <c r="O350" i="1" s="1"/>
  <c r="N351" i="1"/>
  <c r="O351" i="1" s="1"/>
  <c r="N352" i="1"/>
  <c r="N353" i="1"/>
  <c r="O353" i="1" s="1"/>
  <c r="N354" i="1"/>
  <c r="O354" i="1" s="1"/>
  <c r="N355" i="1"/>
  <c r="P355" i="1" s="1"/>
  <c r="N356" i="1"/>
  <c r="O356" i="1" s="1"/>
  <c r="N357" i="1"/>
  <c r="N358" i="1"/>
  <c r="P358" i="1" s="1"/>
  <c r="N359" i="1"/>
  <c r="P359" i="1" s="1"/>
  <c r="N360" i="1"/>
  <c r="N361" i="1"/>
  <c r="N362" i="1"/>
  <c r="O362" i="1" s="1"/>
  <c r="N363" i="1"/>
  <c r="P363" i="1" s="1"/>
  <c r="N364" i="1"/>
  <c r="P364" i="1" s="1"/>
  <c r="N365" i="1"/>
  <c r="O365" i="1" s="1"/>
  <c r="N366" i="1"/>
  <c r="O366" i="1" s="1"/>
  <c r="N367" i="1"/>
  <c r="O367" i="1" s="1"/>
  <c r="N368" i="1"/>
  <c r="N369" i="1"/>
  <c r="O369" i="1" s="1"/>
  <c r="N370" i="1"/>
  <c r="O370" i="1" s="1"/>
  <c r="N371" i="1"/>
  <c r="P371" i="1" s="1"/>
  <c r="N372" i="1"/>
  <c r="P372" i="1" s="1"/>
  <c r="N373" i="1"/>
  <c r="N374" i="1"/>
  <c r="O374" i="1" s="1"/>
  <c r="N375" i="1"/>
  <c r="O375" i="1" s="1"/>
  <c r="N376" i="1"/>
  <c r="N377" i="1"/>
  <c r="N378" i="1"/>
  <c r="O378" i="1" s="1"/>
  <c r="N379" i="1"/>
  <c r="P379" i="1" s="1"/>
  <c r="N380" i="1"/>
  <c r="N381" i="1"/>
  <c r="P381" i="1" s="1"/>
  <c r="N382" i="1"/>
  <c r="P382" i="1" s="1"/>
  <c r="N383" i="1"/>
  <c r="P383" i="1" s="1"/>
  <c r="N384" i="1"/>
  <c r="N385" i="1"/>
  <c r="O385" i="1" s="1"/>
  <c r="N386" i="1"/>
  <c r="O386" i="1" s="1"/>
  <c r="N387" i="1"/>
  <c r="P387" i="1" s="1"/>
  <c r="N388" i="1"/>
  <c r="O388" i="1" s="1"/>
  <c r="N389" i="1"/>
  <c r="N390" i="1"/>
  <c r="P390" i="1" s="1"/>
  <c r="N391" i="1"/>
  <c r="P391" i="1" s="1"/>
  <c r="N392" i="1"/>
  <c r="N393" i="1"/>
  <c r="O393" i="1" s="1"/>
  <c r="N394" i="1"/>
  <c r="O394" i="1" s="1"/>
  <c r="N395" i="1"/>
  <c r="P395" i="1" s="1"/>
  <c r="N396" i="1"/>
  <c r="P396" i="1" s="1"/>
  <c r="N397" i="1"/>
  <c r="O397" i="1" s="1"/>
  <c r="N398" i="1"/>
  <c r="O398" i="1" s="1"/>
  <c r="N399" i="1"/>
  <c r="P399" i="1" s="1"/>
  <c r="N400" i="1"/>
  <c r="N401" i="1"/>
  <c r="O401" i="1" s="1"/>
  <c r="N402" i="1"/>
  <c r="O402" i="1" s="1"/>
  <c r="N403" i="1"/>
  <c r="P403" i="1" s="1"/>
  <c r="N404" i="1"/>
  <c r="O404" i="1" s="1"/>
  <c r="N405" i="1"/>
  <c r="N406" i="1"/>
  <c r="P406" i="1" s="1"/>
  <c r="N407" i="1"/>
  <c r="O407" i="1" s="1"/>
  <c r="N408" i="1"/>
  <c r="N409" i="1"/>
  <c r="O409" i="1" s="1"/>
  <c r="N410" i="1"/>
  <c r="O410" i="1" s="1"/>
  <c r="N411" i="1"/>
  <c r="P411" i="1" s="1"/>
  <c r="N412" i="1"/>
  <c r="N413" i="1"/>
  <c r="N414" i="1"/>
  <c r="O414" i="1" s="1"/>
  <c r="N415" i="1"/>
  <c r="P415" i="1" s="1"/>
  <c r="N416" i="1"/>
  <c r="N417" i="1"/>
  <c r="O417" i="1" s="1"/>
  <c r="N418" i="1"/>
  <c r="O418" i="1" s="1"/>
  <c r="N419" i="1"/>
  <c r="P419" i="1" s="1"/>
  <c r="N420" i="1"/>
  <c r="O420" i="1" s="1"/>
  <c r="N421" i="1"/>
  <c r="N422" i="1"/>
  <c r="N423" i="1"/>
  <c r="P423" i="1" s="1"/>
  <c r="N424" i="1"/>
  <c r="N425" i="1"/>
  <c r="P425" i="1" s="1"/>
  <c r="N426" i="1"/>
  <c r="O426" i="1" s="1"/>
  <c r="N427" i="1"/>
  <c r="P427" i="1" s="1"/>
  <c r="N428" i="1"/>
  <c r="P428" i="1" s="1"/>
  <c r="N429" i="1"/>
  <c r="O429" i="1" s="1"/>
  <c r="N430" i="1"/>
  <c r="O430" i="1" s="1"/>
  <c r="N431" i="1"/>
  <c r="P431" i="1" s="1"/>
  <c r="N432" i="1"/>
  <c r="N433" i="1"/>
  <c r="O433" i="1" s="1"/>
  <c r="N434" i="1"/>
  <c r="O434" i="1" s="1"/>
  <c r="N435" i="1"/>
  <c r="P435" i="1" s="1"/>
  <c r="N436" i="1"/>
  <c r="P436" i="1" s="1"/>
  <c r="N437" i="1"/>
  <c r="N438" i="1"/>
  <c r="P438" i="1" s="1"/>
  <c r="N439" i="1"/>
  <c r="O439" i="1" s="1"/>
  <c r="N440" i="1"/>
  <c r="N441" i="1"/>
  <c r="P441" i="1" s="1"/>
  <c r="N442" i="1"/>
  <c r="O442" i="1" s="1"/>
  <c r="N443" i="1"/>
  <c r="P443" i="1" s="1"/>
  <c r="N444" i="1"/>
  <c r="N445" i="1"/>
  <c r="P445" i="1" s="1"/>
  <c r="N446" i="1"/>
  <c r="P446" i="1" s="1"/>
  <c r="N447" i="1"/>
  <c r="P447" i="1" s="1"/>
  <c r="N448" i="1"/>
  <c r="N449" i="1"/>
  <c r="O449" i="1" s="1"/>
  <c r="N450" i="1"/>
  <c r="O450" i="1" s="1"/>
  <c r="N451" i="1"/>
  <c r="P451" i="1" s="1"/>
  <c r="N452" i="1"/>
  <c r="O452" i="1" s="1"/>
  <c r="N453" i="1"/>
  <c r="O332" i="1"/>
  <c r="O336" i="1"/>
  <c r="O337" i="1"/>
  <c r="O341" i="1"/>
  <c r="O344" i="1"/>
  <c r="O348" i="1"/>
  <c r="O349" i="1"/>
  <c r="O352" i="1"/>
  <c r="O357" i="1"/>
  <c r="O360" i="1"/>
  <c r="O361" i="1"/>
  <c r="O364" i="1"/>
  <c r="O368" i="1"/>
  <c r="O373" i="1"/>
  <c r="O376" i="1"/>
  <c r="O377" i="1"/>
  <c r="O380" i="1"/>
  <c r="O381" i="1"/>
  <c r="O383" i="1"/>
  <c r="O384" i="1"/>
  <c r="O389" i="1"/>
  <c r="O392" i="1"/>
  <c r="O396" i="1"/>
  <c r="O399" i="1"/>
  <c r="O400" i="1"/>
  <c r="O405" i="1"/>
  <c r="O406" i="1"/>
  <c r="O408" i="1"/>
  <c r="O412" i="1"/>
  <c r="O413" i="1"/>
  <c r="O416" i="1"/>
  <c r="O421" i="1"/>
  <c r="O422" i="1"/>
  <c r="O423" i="1"/>
  <c r="R423" i="1" s="1"/>
  <c r="O424" i="1"/>
  <c r="O425" i="1"/>
  <c r="O428" i="1"/>
  <c r="O432" i="1"/>
  <c r="O437" i="1"/>
  <c r="O438" i="1"/>
  <c r="O440" i="1"/>
  <c r="O441" i="1"/>
  <c r="O444" i="1"/>
  <c r="O445" i="1"/>
  <c r="O448" i="1"/>
  <c r="O453" i="1"/>
  <c r="P329" i="1"/>
  <c r="P333" i="1"/>
  <c r="P334" i="1"/>
  <c r="P336" i="1"/>
  <c r="P340" i="1"/>
  <c r="P341" i="1"/>
  <c r="P344" i="1"/>
  <c r="R344" i="1" s="1"/>
  <c r="P348" i="1"/>
  <c r="P349" i="1"/>
  <c r="P351" i="1"/>
  <c r="P352" i="1"/>
  <c r="P353" i="1"/>
  <c r="P354" i="1"/>
  <c r="P356" i="1"/>
  <c r="P357" i="1"/>
  <c r="P360" i="1"/>
  <c r="P361" i="1"/>
  <c r="P365" i="1"/>
  <c r="P366" i="1"/>
  <c r="P367" i="1"/>
  <c r="P368" i="1"/>
  <c r="P373" i="1"/>
  <c r="P374" i="1"/>
  <c r="P376" i="1"/>
  <c r="P377" i="1"/>
  <c r="P380" i="1"/>
  <c r="P384" i="1"/>
  <c r="P385" i="1"/>
  <c r="P388" i="1"/>
  <c r="P389" i="1"/>
  <c r="P392" i="1"/>
  <c r="P397" i="1"/>
  <c r="P398" i="1"/>
  <c r="P400" i="1"/>
  <c r="P401" i="1"/>
  <c r="P402" i="1"/>
  <c r="P404" i="1"/>
  <c r="P405" i="1"/>
  <c r="P408" i="1"/>
  <c r="P412" i="1"/>
  <c r="P413" i="1"/>
  <c r="P416" i="1"/>
  <c r="P417" i="1"/>
  <c r="P420" i="1"/>
  <c r="P421" i="1"/>
  <c r="P422" i="1"/>
  <c r="P424" i="1"/>
  <c r="P429" i="1"/>
  <c r="P430" i="1"/>
  <c r="P432" i="1"/>
  <c r="P433" i="1"/>
  <c r="P437" i="1"/>
  <c r="P440" i="1"/>
  <c r="P444" i="1"/>
  <c r="P448" i="1"/>
  <c r="Q448" i="1" s="1"/>
  <c r="P452" i="1"/>
  <c r="P453" i="1"/>
  <c r="K328" i="1"/>
  <c r="N328" i="1"/>
  <c r="O328" i="1" s="1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O8" i="8"/>
  <c r="L8" i="8"/>
  <c r="M8" i="8"/>
  <c r="N8" i="8"/>
  <c r="J71" i="8"/>
  <c r="J72" i="8"/>
  <c r="J73" i="8"/>
  <c r="J74" i="8"/>
  <c r="J75" i="8"/>
  <c r="J76" i="8"/>
  <c r="J77" i="8"/>
  <c r="J78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" i="8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N261" i="1"/>
  <c r="N262" i="1"/>
  <c r="P262" i="1" s="1"/>
  <c r="N263" i="1"/>
  <c r="N264" i="1"/>
  <c r="O264" i="1" s="1"/>
  <c r="N265" i="1"/>
  <c r="O265" i="1" s="1"/>
  <c r="N266" i="1"/>
  <c r="P266" i="1" s="1"/>
  <c r="N267" i="1"/>
  <c r="O267" i="1" s="1"/>
  <c r="N268" i="1"/>
  <c r="P268" i="1" s="1"/>
  <c r="N269" i="1"/>
  <c r="O269" i="1" s="1"/>
  <c r="N270" i="1"/>
  <c r="P270" i="1" s="1"/>
  <c r="N271" i="1"/>
  <c r="N272" i="1"/>
  <c r="N273" i="1"/>
  <c r="O273" i="1" s="1"/>
  <c r="N274" i="1"/>
  <c r="O274" i="1" s="1"/>
  <c r="N275" i="1"/>
  <c r="O275" i="1" s="1"/>
  <c r="N276" i="1"/>
  <c r="O276" i="1" s="1"/>
  <c r="N277" i="1"/>
  <c r="N278" i="1"/>
  <c r="P278" i="1" s="1"/>
  <c r="N279" i="1"/>
  <c r="N280" i="1"/>
  <c r="P280" i="1" s="1"/>
  <c r="N281" i="1"/>
  <c r="O281" i="1" s="1"/>
  <c r="N282" i="1"/>
  <c r="O282" i="1" s="1"/>
  <c r="N283" i="1"/>
  <c r="N284" i="1"/>
  <c r="P284" i="1" s="1"/>
  <c r="N285" i="1"/>
  <c r="N286" i="1"/>
  <c r="P286" i="1" s="1"/>
  <c r="N287" i="1"/>
  <c r="N288" i="1"/>
  <c r="O288" i="1" s="1"/>
  <c r="N289" i="1"/>
  <c r="O289" i="1" s="1"/>
  <c r="N290" i="1"/>
  <c r="O290" i="1" s="1"/>
  <c r="N291" i="1"/>
  <c r="N292" i="1"/>
  <c r="O292" i="1" s="1"/>
  <c r="N293" i="1"/>
  <c r="N294" i="1"/>
  <c r="P294" i="1" s="1"/>
  <c r="N295" i="1"/>
  <c r="N296" i="1"/>
  <c r="P296" i="1" s="1"/>
  <c r="N297" i="1"/>
  <c r="O297" i="1" s="1"/>
  <c r="N298" i="1"/>
  <c r="P298" i="1" s="1"/>
  <c r="N299" i="1"/>
  <c r="N300" i="1"/>
  <c r="P300" i="1" s="1"/>
  <c r="N301" i="1"/>
  <c r="N302" i="1"/>
  <c r="P302" i="1" s="1"/>
  <c r="N303" i="1"/>
  <c r="N304" i="1"/>
  <c r="P304" i="1" s="1"/>
  <c r="N305" i="1"/>
  <c r="O305" i="1" s="1"/>
  <c r="N306" i="1"/>
  <c r="O306" i="1" s="1"/>
  <c r="N307" i="1"/>
  <c r="N308" i="1"/>
  <c r="O308" i="1" s="1"/>
  <c r="N309" i="1"/>
  <c r="O309" i="1" s="1"/>
  <c r="N310" i="1"/>
  <c r="P310" i="1" s="1"/>
  <c r="N311" i="1"/>
  <c r="N312" i="1"/>
  <c r="O312" i="1" s="1"/>
  <c r="N313" i="1"/>
  <c r="O313" i="1" s="1"/>
  <c r="N314" i="1"/>
  <c r="P314" i="1" s="1"/>
  <c r="N315" i="1"/>
  <c r="N316" i="1"/>
  <c r="O316" i="1" s="1"/>
  <c r="N317" i="1"/>
  <c r="P317" i="1" s="1"/>
  <c r="N318" i="1"/>
  <c r="P318" i="1" s="1"/>
  <c r="N319" i="1"/>
  <c r="N320" i="1"/>
  <c r="O320" i="1" s="1"/>
  <c r="N321" i="1"/>
  <c r="O321" i="1" s="1"/>
  <c r="N322" i="1"/>
  <c r="O322" i="1" s="1"/>
  <c r="N323" i="1"/>
  <c r="N324" i="1"/>
  <c r="O324" i="1" s="1"/>
  <c r="N325" i="1"/>
  <c r="O325" i="1" s="1"/>
  <c r="N326" i="1"/>
  <c r="P326" i="1" s="1"/>
  <c r="N327" i="1"/>
  <c r="O261" i="1"/>
  <c r="O262" i="1"/>
  <c r="O266" i="1"/>
  <c r="O272" i="1"/>
  <c r="O277" i="1"/>
  <c r="O283" i="1"/>
  <c r="O285" i="1"/>
  <c r="O291" i="1"/>
  <c r="O293" i="1"/>
  <c r="O299" i="1"/>
  <c r="O301" i="1"/>
  <c r="O304" i="1"/>
  <c r="O307" i="1"/>
  <c r="O314" i="1"/>
  <c r="O315" i="1"/>
  <c r="O317" i="1"/>
  <c r="O323" i="1"/>
  <c r="P261" i="1"/>
  <c r="P267" i="1"/>
  <c r="P269" i="1"/>
  <c r="P272" i="1"/>
  <c r="P275" i="1"/>
  <c r="P276" i="1"/>
  <c r="P277" i="1"/>
  <c r="P283" i="1"/>
  <c r="P285" i="1"/>
  <c r="P291" i="1"/>
  <c r="P293" i="1"/>
  <c r="P299" i="1"/>
  <c r="P301" i="1"/>
  <c r="P307" i="1"/>
  <c r="P308" i="1"/>
  <c r="P315" i="1"/>
  <c r="P323" i="1"/>
  <c r="P324" i="1"/>
  <c r="P325" i="1"/>
  <c r="K260" i="1"/>
  <c r="N260" i="1"/>
  <c r="O260" i="1" s="1"/>
  <c r="K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P582" i="1" s="1"/>
  <c r="W329" i="7"/>
  <c r="V329" i="7"/>
  <c r="X328" i="7"/>
  <c r="W328" i="7"/>
  <c r="V328" i="7"/>
  <c r="X327" i="7"/>
  <c r="W327" i="7"/>
  <c r="V327" i="7"/>
  <c r="X326" i="7"/>
  <c r="W326" i="7"/>
  <c r="V326" i="7"/>
  <c r="X325" i="7"/>
  <c r="W325" i="7"/>
  <c r="V325" i="7"/>
  <c r="X324" i="7"/>
  <c r="W324" i="7"/>
  <c r="V324" i="7"/>
  <c r="X323" i="7"/>
  <c r="W323" i="7"/>
  <c r="V323" i="7"/>
  <c r="X322" i="7"/>
  <c r="W322" i="7"/>
  <c r="V322" i="7"/>
  <c r="X321" i="7"/>
  <c r="W321" i="7"/>
  <c r="V321" i="7"/>
  <c r="X320" i="7"/>
  <c r="W320" i="7"/>
  <c r="V320" i="7"/>
  <c r="X319" i="7"/>
  <c r="W319" i="7"/>
  <c r="V319" i="7"/>
  <c r="X318" i="7"/>
  <c r="W318" i="7"/>
  <c r="V318" i="7"/>
  <c r="X317" i="7"/>
  <c r="W317" i="7"/>
  <c r="V317" i="7"/>
  <c r="X316" i="7"/>
  <c r="W316" i="7"/>
  <c r="V316" i="7"/>
  <c r="X315" i="7"/>
  <c r="W315" i="7"/>
  <c r="V315" i="7"/>
  <c r="X314" i="7"/>
  <c r="W314" i="7"/>
  <c r="V314" i="7"/>
  <c r="X313" i="7"/>
  <c r="W313" i="7"/>
  <c r="V313" i="7"/>
  <c r="X312" i="7"/>
  <c r="W312" i="7"/>
  <c r="V312" i="7"/>
  <c r="X311" i="7"/>
  <c r="W311" i="7"/>
  <c r="V311" i="7"/>
  <c r="X310" i="7"/>
  <c r="W310" i="7"/>
  <c r="V310" i="7"/>
  <c r="X309" i="7"/>
  <c r="W309" i="7"/>
  <c r="V309" i="7"/>
  <c r="X308" i="7"/>
  <c r="W308" i="7"/>
  <c r="V308" i="7"/>
  <c r="X307" i="7"/>
  <c r="W307" i="7"/>
  <c r="V307" i="7"/>
  <c r="X306" i="7"/>
  <c r="W306" i="7"/>
  <c r="V306" i="7"/>
  <c r="X305" i="7"/>
  <c r="W305" i="7"/>
  <c r="V305" i="7"/>
  <c r="X304" i="7"/>
  <c r="W304" i="7"/>
  <c r="V304" i="7"/>
  <c r="X303" i="7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W298" i="7"/>
  <c r="V298" i="7"/>
  <c r="X297" i="7"/>
  <c r="W297" i="7"/>
  <c r="V297" i="7"/>
  <c r="X296" i="7"/>
  <c r="W296" i="7"/>
  <c r="V296" i="7"/>
  <c r="X295" i="7"/>
  <c r="W295" i="7"/>
  <c r="V295" i="7"/>
  <c r="X294" i="7"/>
  <c r="W294" i="7"/>
  <c r="V294" i="7"/>
  <c r="X293" i="7"/>
  <c r="W293" i="7"/>
  <c r="V293" i="7"/>
  <c r="X292" i="7"/>
  <c r="W292" i="7"/>
  <c r="V292" i="7"/>
  <c r="X291" i="7"/>
  <c r="P800" i="1" s="1"/>
  <c r="W291" i="7"/>
  <c r="V291" i="7"/>
  <c r="X290" i="7"/>
  <c r="W290" i="7"/>
  <c r="V290" i="7"/>
  <c r="X289" i="7"/>
  <c r="W289" i="7"/>
  <c r="V289" i="7"/>
  <c r="X288" i="7"/>
  <c r="W288" i="7"/>
  <c r="V288" i="7"/>
  <c r="X287" i="7"/>
  <c r="W287" i="7"/>
  <c r="V287" i="7"/>
  <c r="X286" i="7"/>
  <c r="W286" i="7"/>
  <c r="V286" i="7"/>
  <c r="X285" i="7"/>
  <c r="W285" i="7"/>
  <c r="V285" i="7"/>
  <c r="X284" i="7"/>
  <c r="W284" i="7"/>
  <c r="V284" i="7"/>
  <c r="X283" i="7"/>
  <c r="W283" i="7"/>
  <c r="V283" i="7"/>
  <c r="X282" i="7"/>
  <c r="W282" i="7"/>
  <c r="V282" i="7"/>
  <c r="X281" i="7"/>
  <c r="W281" i="7"/>
  <c r="V281" i="7"/>
  <c r="X280" i="7"/>
  <c r="W280" i="7"/>
  <c r="V280" i="7"/>
  <c r="X279" i="7"/>
  <c r="W279" i="7"/>
  <c r="V279" i="7"/>
  <c r="X278" i="7"/>
  <c r="W278" i="7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O37" i="1" s="1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L71" i="7"/>
  <c r="AK71" i="7"/>
  <c r="AH71" i="7"/>
  <c r="AG71" i="7"/>
  <c r="AD71" i="7"/>
  <c r="AC71" i="7"/>
  <c r="Z71" i="7"/>
  <c r="Y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L70" i="7"/>
  <c r="AK70" i="7"/>
  <c r="AH70" i="7"/>
  <c r="AG70" i="7"/>
  <c r="AD70" i="7"/>
  <c r="AC70" i="7"/>
  <c r="Z70" i="7"/>
  <c r="Y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L69" i="7"/>
  <c r="AK69" i="7"/>
  <c r="AH69" i="7"/>
  <c r="AG69" i="7"/>
  <c r="AD69" i="7"/>
  <c r="AC69" i="7"/>
  <c r="Z69" i="7"/>
  <c r="Y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L68" i="7"/>
  <c r="AK68" i="7"/>
  <c r="AH68" i="7"/>
  <c r="AG68" i="7"/>
  <c r="AD68" i="7"/>
  <c r="AC68" i="7"/>
  <c r="Z68" i="7"/>
  <c r="Y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L67" i="7"/>
  <c r="AK67" i="7"/>
  <c r="AH67" i="7"/>
  <c r="AG67" i="7"/>
  <c r="AD67" i="7"/>
  <c r="AC67" i="7"/>
  <c r="Z67" i="7"/>
  <c r="Y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L66" i="7"/>
  <c r="AK66" i="7"/>
  <c r="AH66" i="7"/>
  <c r="AG66" i="7"/>
  <c r="AD66" i="7"/>
  <c r="AC66" i="7"/>
  <c r="Z66" i="7"/>
  <c r="Y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L65" i="7"/>
  <c r="AK65" i="7"/>
  <c r="AH65" i="7"/>
  <c r="AG65" i="7"/>
  <c r="AD65" i="7"/>
  <c r="AC65" i="7"/>
  <c r="Z65" i="7"/>
  <c r="Y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L64" i="7"/>
  <c r="AK64" i="7"/>
  <c r="AH64" i="7"/>
  <c r="AG64" i="7"/>
  <c r="AD64" i="7"/>
  <c r="AC64" i="7"/>
  <c r="Z64" i="7"/>
  <c r="Y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L63" i="7"/>
  <c r="AK63" i="7"/>
  <c r="AH63" i="7"/>
  <c r="AG63" i="7"/>
  <c r="AD63" i="7"/>
  <c r="AC63" i="7"/>
  <c r="Z63" i="7"/>
  <c r="Y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L62" i="7"/>
  <c r="AK62" i="7"/>
  <c r="AH62" i="7"/>
  <c r="AG62" i="7"/>
  <c r="AD62" i="7"/>
  <c r="AC62" i="7"/>
  <c r="Z62" i="7"/>
  <c r="Y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L61" i="7"/>
  <c r="AK61" i="7"/>
  <c r="AH61" i="7"/>
  <c r="AG61" i="7"/>
  <c r="AD61" i="7"/>
  <c r="AC61" i="7"/>
  <c r="Z61" i="7"/>
  <c r="Y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L60" i="7"/>
  <c r="AK60" i="7"/>
  <c r="AH60" i="7"/>
  <c r="AG60" i="7"/>
  <c r="AD60" i="7"/>
  <c r="AC60" i="7"/>
  <c r="Z60" i="7"/>
  <c r="Y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L59" i="7"/>
  <c r="AK59" i="7"/>
  <c r="AH59" i="7"/>
  <c r="AG59" i="7"/>
  <c r="AD59" i="7"/>
  <c r="AC59" i="7"/>
  <c r="Z59" i="7"/>
  <c r="Y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L58" i="7"/>
  <c r="AK58" i="7"/>
  <c r="AH58" i="7"/>
  <c r="AG58" i="7"/>
  <c r="AD58" i="7"/>
  <c r="AC58" i="7"/>
  <c r="Z58" i="7"/>
  <c r="Y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L57" i="7"/>
  <c r="AK57" i="7"/>
  <c r="AH57" i="7"/>
  <c r="AG57" i="7"/>
  <c r="AD57" i="7"/>
  <c r="AC57" i="7"/>
  <c r="Z57" i="7"/>
  <c r="Y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L56" i="7"/>
  <c r="AK56" i="7"/>
  <c r="AH56" i="7"/>
  <c r="AG56" i="7"/>
  <c r="AD56" i="7"/>
  <c r="AC56" i="7"/>
  <c r="Z56" i="7"/>
  <c r="Y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L55" i="7"/>
  <c r="AK55" i="7"/>
  <c r="AH55" i="7"/>
  <c r="AG55" i="7"/>
  <c r="AD55" i="7"/>
  <c r="AC55" i="7"/>
  <c r="Z55" i="7"/>
  <c r="Y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L54" i="7"/>
  <c r="AK54" i="7"/>
  <c r="AH54" i="7"/>
  <c r="AG54" i="7"/>
  <c r="AD54" i="7"/>
  <c r="AC54" i="7"/>
  <c r="Z54" i="7"/>
  <c r="Y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L53" i="7"/>
  <c r="AK53" i="7"/>
  <c r="AH53" i="7"/>
  <c r="AG53" i="7"/>
  <c r="AD53" i="7"/>
  <c r="AC53" i="7"/>
  <c r="Z53" i="7"/>
  <c r="Y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L52" i="7"/>
  <c r="AK52" i="7"/>
  <c r="AH52" i="7"/>
  <c r="AG52" i="7"/>
  <c r="AD52" i="7"/>
  <c r="AC52" i="7"/>
  <c r="Z52" i="7"/>
  <c r="Y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L51" i="7"/>
  <c r="AK51" i="7"/>
  <c r="AH51" i="7"/>
  <c r="AG51" i="7"/>
  <c r="AD51" i="7"/>
  <c r="AC51" i="7"/>
  <c r="Z51" i="7"/>
  <c r="Y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L50" i="7"/>
  <c r="AK50" i="7"/>
  <c r="AH50" i="7"/>
  <c r="AG50" i="7"/>
  <c r="AD50" i="7"/>
  <c r="AC50" i="7"/>
  <c r="Z50" i="7"/>
  <c r="Y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L49" i="7"/>
  <c r="AK49" i="7"/>
  <c r="AH49" i="7"/>
  <c r="AG49" i="7"/>
  <c r="AD49" i="7"/>
  <c r="AC49" i="7"/>
  <c r="Z49" i="7"/>
  <c r="Y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L48" i="7"/>
  <c r="AK48" i="7"/>
  <c r="AH48" i="7"/>
  <c r="AG48" i="7"/>
  <c r="AD48" i="7"/>
  <c r="AC48" i="7"/>
  <c r="Z48" i="7"/>
  <c r="Y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L47" i="7"/>
  <c r="AK47" i="7"/>
  <c r="AH47" i="7"/>
  <c r="AG47" i="7"/>
  <c r="AD47" i="7"/>
  <c r="AC47" i="7"/>
  <c r="Z47" i="7"/>
  <c r="Y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L46" i="7"/>
  <c r="AK46" i="7"/>
  <c r="AH46" i="7"/>
  <c r="AG46" i="7"/>
  <c r="AD46" i="7"/>
  <c r="AC46" i="7"/>
  <c r="Z46" i="7"/>
  <c r="Y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L45" i="7"/>
  <c r="AK45" i="7"/>
  <c r="AH45" i="7"/>
  <c r="AG45" i="7"/>
  <c r="AD45" i="7"/>
  <c r="AC45" i="7"/>
  <c r="Z45" i="7"/>
  <c r="Y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L44" i="7"/>
  <c r="AK44" i="7"/>
  <c r="AH44" i="7"/>
  <c r="AG44" i="7"/>
  <c r="AD44" i="7"/>
  <c r="AC44" i="7"/>
  <c r="Z44" i="7"/>
  <c r="Y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L43" i="7"/>
  <c r="AK43" i="7"/>
  <c r="AH43" i="7"/>
  <c r="AG43" i="7"/>
  <c r="AD43" i="7"/>
  <c r="AC43" i="7"/>
  <c r="Z43" i="7"/>
  <c r="Y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L42" i="7"/>
  <c r="AK42" i="7"/>
  <c r="AH42" i="7"/>
  <c r="AG42" i="7"/>
  <c r="AD42" i="7"/>
  <c r="AC42" i="7"/>
  <c r="Z42" i="7"/>
  <c r="Y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L41" i="7"/>
  <c r="AK41" i="7"/>
  <c r="AH41" i="7"/>
  <c r="AG41" i="7"/>
  <c r="AD41" i="7"/>
  <c r="AC41" i="7"/>
  <c r="Z41" i="7"/>
  <c r="Y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L40" i="7"/>
  <c r="AK40" i="7"/>
  <c r="AH40" i="7"/>
  <c r="AG40" i="7"/>
  <c r="AD40" i="7"/>
  <c r="AC40" i="7"/>
  <c r="Z40" i="7"/>
  <c r="Y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L39" i="7"/>
  <c r="AK39" i="7"/>
  <c r="AH39" i="7"/>
  <c r="AG39" i="7"/>
  <c r="AD39" i="7"/>
  <c r="AC39" i="7"/>
  <c r="Z39" i="7"/>
  <c r="Y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L38" i="7"/>
  <c r="AK38" i="7"/>
  <c r="AH38" i="7"/>
  <c r="AG38" i="7"/>
  <c r="AD38" i="7"/>
  <c r="AC38" i="7"/>
  <c r="Z38" i="7"/>
  <c r="Y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L37" i="7"/>
  <c r="AK37" i="7"/>
  <c r="AH37" i="7"/>
  <c r="AG37" i="7"/>
  <c r="AD37" i="7"/>
  <c r="AC37" i="7"/>
  <c r="Z37" i="7"/>
  <c r="Y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L36" i="7"/>
  <c r="AK36" i="7"/>
  <c r="AH36" i="7"/>
  <c r="AG36" i="7"/>
  <c r="AD36" i="7"/>
  <c r="AC36" i="7"/>
  <c r="Z36" i="7"/>
  <c r="Y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L35" i="7"/>
  <c r="AK35" i="7"/>
  <c r="AH35" i="7"/>
  <c r="AG35" i="7"/>
  <c r="AD35" i="7"/>
  <c r="AC35" i="7"/>
  <c r="Z35" i="7"/>
  <c r="Y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L34" i="7"/>
  <c r="AK34" i="7"/>
  <c r="AH34" i="7"/>
  <c r="AG34" i="7"/>
  <c r="AD34" i="7"/>
  <c r="AC34" i="7"/>
  <c r="Z34" i="7"/>
  <c r="Y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L33" i="7"/>
  <c r="AK33" i="7"/>
  <c r="AH33" i="7"/>
  <c r="AG33" i="7"/>
  <c r="AD33" i="7"/>
  <c r="AC33" i="7"/>
  <c r="Z33" i="7"/>
  <c r="Y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L32" i="7"/>
  <c r="AK32" i="7"/>
  <c r="AH32" i="7"/>
  <c r="AG32" i="7"/>
  <c r="AD32" i="7"/>
  <c r="AC32" i="7"/>
  <c r="Z32" i="7"/>
  <c r="Y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L31" i="7"/>
  <c r="AK31" i="7"/>
  <c r="AH31" i="7"/>
  <c r="AG31" i="7"/>
  <c r="AD31" i="7"/>
  <c r="AC31" i="7"/>
  <c r="Z31" i="7"/>
  <c r="Y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L30" i="7"/>
  <c r="AK30" i="7"/>
  <c r="AH30" i="7"/>
  <c r="AG30" i="7"/>
  <c r="AD30" i="7"/>
  <c r="AC30" i="7"/>
  <c r="Z30" i="7"/>
  <c r="Y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L29" i="7"/>
  <c r="AK29" i="7"/>
  <c r="AH29" i="7"/>
  <c r="AG29" i="7"/>
  <c r="AD29" i="7"/>
  <c r="AC29" i="7"/>
  <c r="Z29" i="7"/>
  <c r="Y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L28" i="7"/>
  <c r="AK28" i="7"/>
  <c r="AH28" i="7"/>
  <c r="AG28" i="7"/>
  <c r="AD28" i="7"/>
  <c r="AC28" i="7"/>
  <c r="Z28" i="7"/>
  <c r="Y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L27" i="7"/>
  <c r="AK27" i="7"/>
  <c r="AH27" i="7"/>
  <c r="AG27" i="7"/>
  <c r="AD27" i="7"/>
  <c r="AC27" i="7"/>
  <c r="Z27" i="7"/>
  <c r="Y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L26" i="7"/>
  <c r="AK26" i="7"/>
  <c r="AH26" i="7"/>
  <c r="AG26" i="7"/>
  <c r="AD26" i="7"/>
  <c r="AC26" i="7"/>
  <c r="Z26" i="7"/>
  <c r="Y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L25" i="7"/>
  <c r="AK25" i="7"/>
  <c r="AH25" i="7"/>
  <c r="AG25" i="7"/>
  <c r="AD25" i="7"/>
  <c r="AC25" i="7"/>
  <c r="Z25" i="7"/>
  <c r="Y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L24" i="7"/>
  <c r="AK24" i="7"/>
  <c r="AH24" i="7"/>
  <c r="AG24" i="7"/>
  <c r="AD24" i="7"/>
  <c r="AC24" i="7"/>
  <c r="Z24" i="7"/>
  <c r="Y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L23" i="7"/>
  <c r="AK23" i="7"/>
  <c r="AH23" i="7"/>
  <c r="AG23" i="7"/>
  <c r="AD23" i="7"/>
  <c r="AC23" i="7"/>
  <c r="Z23" i="7"/>
  <c r="Y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L22" i="7"/>
  <c r="AK22" i="7"/>
  <c r="AH22" i="7"/>
  <c r="AG22" i="7"/>
  <c r="AD22" i="7"/>
  <c r="AC22" i="7"/>
  <c r="Z22" i="7"/>
  <c r="Y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L21" i="7"/>
  <c r="AK21" i="7"/>
  <c r="AH21" i="7"/>
  <c r="AG21" i="7"/>
  <c r="AD21" i="7"/>
  <c r="AC21" i="7"/>
  <c r="Z21" i="7"/>
  <c r="Y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L20" i="7"/>
  <c r="AK20" i="7"/>
  <c r="AH20" i="7"/>
  <c r="AG20" i="7"/>
  <c r="AD20" i="7"/>
  <c r="AC20" i="7"/>
  <c r="Z20" i="7"/>
  <c r="Y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L19" i="7"/>
  <c r="AK19" i="7"/>
  <c r="AH19" i="7"/>
  <c r="AG19" i="7"/>
  <c r="AD19" i="7"/>
  <c r="AC19" i="7"/>
  <c r="Z19" i="7"/>
  <c r="Y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L18" i="7"/>
  <c r="AK18" i="7"/>
  <c r="AH18" i="7"/>
  <c r="AG18" i="7"/>
  <c r="AD18" i="7"/>
  <c r="AC18" i="7"/>
  <c r="Z18" i="7"/>
  <c r="Y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L17" i="7"/>
  <c r="AK17" i="7"/>
  <c r="AH17" i="7"/>
  <c r="AG17" i="7"/>
  <c r="AD17" i="7"/>
  <c r="AC17" i="7"/>
  <c r="Z17" i="7"/>
  <c r="Y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L16" i="7"/>
  <c r="AK16" i="7"/>
  <c r="AH16" i="7"/>
  <c r="AG16" i="7"/>
  <c r="AD16" i="7"/>
  <c r="AC16" i="7"/>
  <c r="Z16" i="7"/>
  <c r="Y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L15" i="7"/>
  <c r="AK15" i="7"/>
  <c r="AH15" i="7"/>
  <c r="AG15" i="7"/>
  <c r="AD15" i="7"/>
  <c r="AC15" i="7"/>
  <c r="Z15" i="7"/>
  <c r="Y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L14" i="7"/>
  <c r="AK14" i="7"/>
  <c r="AH14" i="7"/>
  <c r="AG14" i="7"/>
  <c r="AD14" i="7"/>
  <c r="AC14" i="7"/>
  <c r="Z14" i="7"/>
  <c r="Y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L13" i="7"/>
  <c r="AK13" i="7"/>
  <c r="AH13" i="7"/>
  <c r="AG13" i="7"/>
  <c r="AD13" i="7"/>
  <c r="AC13" i="7"/>
  <c r="Z13" i="7"/>
  <c r="Y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L12" i="7"/>
  <c r="AK12" i="7"/>
  <c r="AH12" i="7"/>
  <c r="AG12" i="7"/>
  <c r="AD12" i="7"/>
  <c r="AC12" i="7"/>
  <c r="Z12" i="7"/>
  <c r="Y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L11" i="7"/>
  <c r="AK11" i="7"/>
  <c r="AH11" i="7"/>
  <c r="AG11" i="7"/>
  <c r="AD11" i="7"/>
  <c r="AC11" i="7"/>
  <c r="Z11" i="7"/>
  <c r="Y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L10" i="7"/>
  <c r="AK10" i="7"/>
  <c r="AH10" i="7"/>
  <c r="AG10" i="7"/>
  <c r="AD10" i="7"/>
  <c r="AC10" i="7"/>
  <c r="Z10" i="7"/>
  <c r="Y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L9" i="7"/>
  <c r="AK9" i="7"/>
  <c r="AH9" i="7"/>
  <c r="AG9" i="7"/>
  <c r="AD9" i="7"/>
  <c r="AC9" i="7"/>
  <c r="Z9" i="7"/>
  <c r="Y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L8" i="7"/>
  <c r="AK8" i="7"/>
  <c r="AH8" i="7"/>
  <c r="AG8" i="7"/>
  <c r="AD8" i="7"/>
  <c r="AC8" i="7"/>
  <c r="Z8" i="7"/>
  <c r="Y8" i="7"/>
  <c r="N259" i="1"/>
  <c r="P259" i="1" s="1"/>
  <c r="K259" i="1"/>
  <c r="N258" i="1"/>
  <c r="O258" i="1" s="1"/>
  <c r="K258" i="1"/>
  <c r="N257" i="1"/>
  <c r="P257" i="1" s="1"/>
  <c r="K257" i="1"/>
  <c r="N256" i="1"/>
  <c r="P256" i="1" s="1"/>
  <c r="K256" i="1"/>
  <c r="N255" i="1"/>
  <c r="K255" i="1"/>
  <c r="N254" i="1"/>
  <c r="K254" i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N233" i="1"/>
  <c r="K233" i="1"/>
  <c r="N232" i="1"/>
  <c r="K232" i="1"/>
  <c r="N231" i="1"/>
  <c r="K231" i="1"/>
  <c r="N230" i="1"/>
  <c r="K230" i="1"/>
  <c r="N229" i="1"/>
  <c r="K229" i="1"/>
  <c r="N228" i="1"/>
  <c r="K228" i="1"/>
  <c r="N227" i="1"/>
  <c r="P227" i="1" s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N212" i="1"/>
  <c r="K212" i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P203" i="1" s="1"/>
  <c r="K203" i="1"/>
  <c r="N202" i="1"/>
  <c r="K202" i="1"/>
  <c r="N201" i="1"/>
  <c r="K201" i="1"/>
  <c r="N200" i="1"/>
  <c r="K200" i="1"/>
  <c r="N199" i="1"/>
  <c r="K199" i="1"/>
  <c r="N198" i="1"/>
  <c r="P198" i="1" s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P184" i="1" s="1"/>
  <c r="K184" i="1"/>
  <c r="N183" i="1"/>
  <c r="K183" i="1"/>
  <c r="N182" i="1"/>
  <c r="K182" i="1"/>
  <c r="N181" i="1"/>
  <c r="K181" i="1"/>
  <c r="N180" i="1"/>
  <c r="P180" i="1" s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P171" i="1" s="1"/>
  <c r="K171" i="1"/>
  <c r="N170" i="1"/>
  <c r="O170" i="1" s="1"/>
  <c r="K170" i="1"/>
  <c r="N169" i="1"/>
  <c r="O169" i="1" s="1"/>
  <c r="K169" i="1"/>
  <c r="N168" i="1"/>
  <c r="K168" i="1"/>
  <c r="N167" i="1"/>
  <c r="K167" i="1"/>
  <c r="N166" i="1"/>
  <c r="P166" i="1" s="1"/>
  <c r="K166" i="1"/>
  <c r="N165" i="1"/>
  <c r="O165" i="1" s="1"/>
  <c r="K165" i="1"/>
  <c r="N164" i="1"/>
  <c r="K164" i="1"/>
  <c r="N163" i="1"/>
  <c r="K163" i="1"/>
  <c r="N162" i="1"/>
  <c r="O162" i="1" s="1"/>
  <c r="K162" i="1"/>
  <c r="N161" i="1"/>
  <c r="K161" i="1"/>
  <c r="N160" i="1"/>
  <c r="P160" i="1" s="1"/>
  <c r="K160" i="1"/>
  <c r="N159" i="1"/>
  <c r="O159" i="1" s="1"/>
  <c r="K159" i="1"/>
  <c r="N158" i="1"/>
  <c r="P158" i="1" s="1"/>
  <c r="K158" i="1"/>
  <c r="N157" i="1"/>
  <c r="K157" i="1"/>
  <c r="N156" i="1"/>
  <c r="P156" i="1" s="1"/>
  <c r="K156" i="1"/>
  <c r="N155" i="1"/>
  <c r="P155" i="1" s="1"/>
  <c r="K155" i="1"/>
  <c r="N154" i="1"/>
  <c r="K154" i="1"/>
  <c r="N153" i="1"/>
  <c r="O153" i="1" s="1"/>
  <c r="K153" i="1"/>
  <c r="N152" i="1"/>
  <c r="K152" i="1"/>
  <c r="N151" i="1"/>
  <c r="K151" i="1"/>
  <c r="N150" i="1"/>
  <c r="P150" i="1" s="1"/>
  <c r="K150" i="1"/>
  <c r="N149" i="1"/>
  <c r="O149" i="1" s="1"/>
  <c r="K149" i="1"/>
  <c r="N148" i="1"/>
  <c r="O148" i="1" s="1"/>
  <c r="K148" i="1"/>
  <c r="N147" i="1"/>
  <c r="K147" i="1"/>
  <c r="N146" i="1"/>
  <c r="O146" i="1" s="1"/>
  <c r="K146" i="1"/>
  <c r="N145" i="1"/>
  <c r="P145" i="1" s="1"/>
  <c r="K145" i="1"/>
  <c r="N144" i="1"/>
  <c r="P144" i="1" s="1"/>
  <c r="K144" i="1"/>
  <c r="N143" i="1"/>
  <c r="K143" i="1"/>
  <c r="N142" i="1"/>
  <c r="P142" i="1" s="1"/>
  <c r="K142" i="1"/>
  <c r="N141" i="1"/>
  <c r="O141" i="1" s="1"/>
  <c r="K141" i="1"/>
  <c r="N140" i="1"/>
  <c r="O140" i="1" s="1"/>
  <c r="K140" i="1"/>
  <c r="N139" i="1"/>
  <c r="P139" i="1" s="1"/>
  <c r="K139" i="1"/>
  <c r="N138" i="1"/>
  <c r="K138" i="1"/>
  <c r="N137" i="1"/>
  <c r="O137" i="1" s="1"/>
  <c r="K137" i="1"/>
  <c r="N136" i="1"/>
  <c r="K136" i="1"/>
  <c r="N135" i="1"/>
  <c r="O135" i="1" s="1"/>
  <c r="K135" i="1"/>
  <c r="N134" i="1"/>
  <c r="P134" i="1" s="1"/>
  <c r="K134" i="1"/>
  <c r="N133" i="1"/>
  <c r="K133" i="1"/>
  <c r="N132" i="1"/>
  <c r="O132" i="1" s="1"/>
  <c r="K132" i="1"/>
  <c r="N131" i="1"/>
  <c r="P131" i="1" s="1"/>
  <c r="K131" i="1"/>
  <c r="N130" i="1"/>
  <c r="P130" i="1" s="1"/>
  <c r="K130" i="1"/>
  <c r="N129" i="1"/>
  <c r="P129" i="1" s="1"/>
  <c r="K129" i="1"/>
  <c r="N128" i="1"/>
  <c r="P128" i="1" s="1"/>
  <c r="K128" i="1"/>
  <c r="N127" i="1"/>
  <c r="O127" i="1" s="1"/>
  <c r="K127" i="1"/>
  <c r="N126" i="1"/>
  <c r="O126" i="1" s="1"/>
  <c r="K126" i="1"/>
  <c r="N125" i="1"/>
  <c r="P125" i="1" s="1"/>
  <c r="K125" i="1"/>
  <c r="N124" i="1"/>
  <c r="P124" i="1" s="1"/>
  <c r="K124" i="1"/>
  <c r="N123" i="1"/>
  <c r="P123" i="1" s="1"/>
  <c r="K123" i="1"/>
  <c r="N122" i="1"/>
  <c r="O122" i="1" s="1"/>
  <c r="K122" i="1"/>
  <c r="N121" i="1"/>
  <c r="O121" i="1" s="1"/>
  <c r="K121" i="1"/>
  <c r="N120" i="1"/>
  <c r="P120" i="1" s="1"/>
  <c r="K120" i="1"/>
  <c r="N119" i="1"/>
  <c r="O119" i="1" s="1"/>
  <c r="K119" i="1"/>
  <c r="N118" i="1"/>
  <c r="P118" i="1" s="1"/>
  <c r="K118" i="1"/>
  <c r="N117" i="1"/>
  <c r="O117" i="1" s="1"/>
  <c r="K117" i="1"/>
  <c r="N116" i="1"/>
  <c r="K116" i="1"/>
  <c r="N115" i="1"/>
  <c r="P115" i="1" s="1"/>
  <c r="K115" i="1"/>
  <c r="N114" i="1"/>
  <c r="O114" i="1" s="1"/>
  <c r="K114" i="1"/>
  <c r="N113" i="1"/>
  <c r="O113" i="1" s="1"/>
  <c r="K113" i="1"/>
  <c r="N112" i="1"/>
  <c r="P112" i="1" s="1"/>
  <c r="K112" i="1"/>
  <c r="N111" i="1"/>
  <c r="O111" i="1" s="1"/>
  <c r="K111" i="1"/>
  <c r="N110" i="1"/>
  <c r="P110" i="1" s="1"/>
  <c r="K110" i="1"/>
  <c r="N109" i="1"/>
  <c r="P109" i="1" s="1"/>
  <c r="K109" i="1"/>
  <c r="N108" i="1"/>
  <c r="K108" i="1"/>
  <c r="N107" i="1"/>
  <c r="P107" i="1" s="1"/>
  <c r="K107" i="1"/>
  <c r="N106" i="1"/>
  <c r="O106" i="1" s="1"/>
  <c r="K106" i="1"/>
  <c r="N105" i="1"/>
  <c r="P105" i="1" s="1"/>
  <c r="K105" i="1"/>
  <c r="N104" i="1"/>
  <c r="P104" i="1" s="1"/>
  <c r="K104" i="1"/>
  <c r="N103" i="1"/>
  <c r="K103" i="1"/>
  <c r="N102" i="1"/>
  <c r="O102" i="1" s="1"/>
  <c r="K102" i="1"/>
  <c r="N101" i="1"/>
  <c r="K101" i="1"/>
  <c r="N100" i="1"/>
  <c r="O100" i="1" s="1"/>
  <c r="K100" i="1"/>
  <c r="N99" i="1"/>
  <c r="K99" i="1"/>
  <c r="N98" i="1"/>
  <c r="K98" i="1"/>
  <c r="N97" i="1"/>
  <c r="P97" i="1" s="1"/>
  <c r="K97" i="1"/>
  <c r="N96" i="1"/>
  <c r="K96" i="1"/>
  <c r="N95" i="1"/>
  <c r="P95" i="1" s="1"/>
  <c r="K95" i="1"/>
  <c r="N94" i="1"/>
  <c r="P94" i="1" s="1"/>
  <c r="K94" i="1"/>
  <c r="N93" i="1"/>
  <c r="P93" i="1" s="1"/>
  <c r="K93" i="1"/>
  <c r="N92" i="1"/>
  <c r="O92" i="1" s="1"/>
  <c r="K92" i="1"/>
  <c r="N91" i="1"/>
  <c r="P91" i="1" s="1"/>
  <c r="K91" i="1"/>
  <c r="N90" i="1"/>
  <c r="O90" i="1" s="1"/>
  <c r="K90" i="1"/>
  <c r="N89" i="1"/>
  <c r="P89" i="1" s="1"/>
  <c r="K89" i="1"/>
  <c r="N88" i="1"/>
  <c r="P88" i="1" s="1"/>
  <c r="K88" i="1"/>
  <c r="N87" i="1"/>
  <c r="O87" i="1" s="1"/>
  <c r="K87" i="1"/>
  <c r="N86" i="1"/>
  <c r="K86" i="1"/>
  <c r="N85" i="1"/>
  <c r="O85" i="1" s="1"/>
  <c r="K85" i="1"/>
  <c r="N84" i="1"/>
  <c r="K84" i="1"/>
  <c r="N83" i="1"/>
  <c r="O83" i="1" s="1"/>
  <c r="K83" i="1"/>
  <c r="N82" i="1"/>
  <c r="K82" i="1"/>
  <c r="N81" i="1"/>
  <c r="K81" i="1"/>
  <c r="N80" i="1"/>
  <c r="P80" i="1" s="1"/>
  <c r="K80" i="1"/>
  <c r="N79" i="1"/>
  <c r="K79" i="1"/>
  <c r="N78" i="1"/>
  <c r="K78" i="1"/>
  <c r="N77" i="1"/>
  <c r="K77" i="1"/>
  <c r="N76" i="1"/>
  <c r="K76" i="1"/>
  <c r="N75" i="1"/>
  <c r="O75" i="1" s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P68" i="1" s="1"/>
  <c r="K68" i="1"/>
  <c r="N67" i="1"/>
  <c r="K67" i="1"/>
  <c r="N66" i="1"/>
  <c r="K66" i="1"/>
  <c r="N65" i="1"/>
  <c r="K65" i="1"/>
  <c r="N64" i="1"/>
  <c r="K64" i="1"/>
  <c r="N63" i="1"/>
  <c r="O63" i="1" s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O54" i="1" s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P44" i="1" s="1"/>
  <c r="K44" i="1"/>
  <c r="N43" i="1"/>
  <c r="K43" i="1"/>
  <c r="N42" i="1"/>
  <c r="K42" i="1"/>
  <c r="N41" i="1"/>
  <c r="K41" i="1"/>
  <c r="N40" i="1"/>
  <c r="K40" i="1"/>
  <c r="N39" i="1"/>
  <c r="O39" i="1" s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P22" i="1" s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O8" i="1" s="1"/>
  <c r="K8" i="1"/>
  <c r="N7" i="1"/>
  <c r="K7" i="1"/>
  <c r="N6" i="1"/>
  <c r="K6" i="1"/>
  <c r="N5" i="1"/>
  <c r="K5" i="1"/>
  <c r="N4" i="1"/>
  <c r="K4" i="1"/>
  <c r="N3" i="1"/>
  <c r="K3" i="1"/>
  <c r="N2" i="1"/>
  <c r="K2" i="1"/>
  <c r="U65" i="7"/>
  <c r="U64" i="7"/>
  <c r="U57" i="7"/>
  <c r="U56" i="7"/>
  <c r="U49" i="7"/>
  <c r="U48" i="7"/>
  <c r="U43" i="7"/>
  <c r="V67" i="7"/>
  <c r="V66" i="7"/>
  <c r="V59" i="7"/>
  <c r="V58" i="7"/>
  <c r="V51" i="7"/>
  <c r="V50" i="7"/>
  <c r="V42" i="7"/>
  <c r="V40" i="7"/>
  <c r="V38" i="7"/>
  <c r="V36" i="7"/>
  <c r="V34" i="7"/>
  <c r="V32" i="7"/>
  <c r="V30" i="7"/>
  <c r="V28" i="7"/>
  <c r="V26" i="7"/>
  <c r="V24" i="7"/>
  <c r="V22" i="7"/>
  <c r="V20" i="7"/>
  <c r="U67" i="7"/>
  <c r="U66" i="7"/>
  <c r="U59" i="7"/>
  <c r="U58" i="7"/>
  <c r="U51" i="7"/>
  <c r="U50" i="7"/>
  <c r="U42" i="7"/>
  <c r="U40" i="7"/>
  <c r="U38" i="7"/>
  <c r="V69" i="7"/>
  <c r="V68" i="7"/>
  <c r="V61" i="7"/>
  <c r="V60" i="7"/>
  <c r="U68" i="7"/>
  <c r="U63" i="7"/>
  <c r="U61" i="7"/>
  <c r="V53" i="7"/>
  <c r="V46" i="7"/>
  <c r="U41" i="7"/>
  <c r="V39" i="7"/>
  <c r="U31" i="7"/>
  <c r="U30" i="7"/>
  <c r="U23" i="7"/>
  <c r="U22" i="7"/>
  <c r="V70" i="7"/>
  <c r="V65" i="7"/>
  <c r="U53" i="7"/>
  <c r="V47" i="7"/>
  <c r="U46" i="7"/>
  <c r="U39" i="7"/>
  <c r="V37" i="7"/>
  <c r="V29" i="7"/>
  <c r="V21" i="7"/>
  <c r="V18" i="7"/>
  <c r="V16" i="7"/>
  <c r="V14" i="7"/>
  <c r="V12" i="7"/>
  <c r="V10" i="7"/>
  <c r="V8" i="7"/>
  <c r="U70" i="7"/>
  <c r="V49" i="7"/>
  <c r="U47" i="7"/>
  <c r="U37" i="7"/>
  <c r="U36" i="7"/>
  <c r="U29" i="7"/>
  <c r="U28" i="7"/>
  <c r="U21" i="7"/>
  <c r="U20" i="7"/>
  <c r="U18" i="7"/>
  <c r="U16" i="7"/>
  <c r="U14" i="7"/>
  <c r="U12" i="7"/>
  <c r="U10" i="7"/>
  <c r="U8" i="7"/>
  <c r="V71" i="7"/>
  <c r="V56" i="7"/>
  <c r="V43" i="7"/>
  <c r="V35" i="7"/>
  <c r="V27" i="7"/>
  <c r="U71" i="7"/>
  <c r="U69" i="7"/>
  <c r="U60" i="7"/>
  <c r="V45" i="7"/>
  <c r="V44" i="7"/>
  <c r="U35" i="7"/>
  <c r="U34" i="7"/>
  <c r="U27" i="7"/>
  <c r="U26" i="7"/>
  <c r="V64" i="7"/>
  <c r="V62" i="7"/>
  <c r="V54" i="7"/>
  <c r="U45" i="7"/>
  <c r="U44" i="7"/>
  <c r="V33" i="7"/>
  <c r="V25" i="7"/>
  <c r="V19" i="7"/>
  <c r="V17" i="7"/>
  <c r="V15" i="7"/>
  <c r="V13" i="7"/>
  <c r="V11" i="7"/>
  <c r="V9" i="7"/>
  <c r="U62" i="7"/>
  <c r="V55" i="7"/>
  <c r="U54" i="7"/>
  <c r="V52" i="7"/>
  <c r="V48" i="7"/>
  <c r="U33" i="7"/>
  <c r="U32" i="7"/>
  <c r="U25" i="7"/>
  <c r="U24" i="7"/>
  <c r="U19" i="7"/>
  <c r="U17" i="7"/>
  <c r="U15" i="7"/>
  <c r="U13" i="7"/>
  <c r="U11" i="7"/>
  <c r="U9" i="7"/>
  <c r="U55" i="7"/>
  <c r="V23" i="7"/>
  <c r="U52" i="7"/>
  <c r="V57" i="7"/>
  <c r="V63" i="7"/>
  <c r="V41" i="7"/>
  <c r="V31" i="7"/>
  <c r="S755" i="1" l="1"/>
  <c r="P42" i="1"/>
  <c r="P78" i="1"/>
  <c r="Q349" i="1"/>
  <c r="P66" i="1"/>
  <c r="Q360" i="1"/>
  <c r="O13" i="1"/>
  <c r="O53" i="1"/>
  <c r="O77" i="1"/>
  <c r="S579" i="1"/>
  <c r="O49" i="1"/>
  <c r="O61" i="1"/>
  <c r="S635" i="1"/>
  <c r="Q580" i="1"/>
  <c r="S580" i="1" s="1"/>
  <c r="R520" i="1"/>
  <c r="R460" i="1"/>
  <c r="S460" i="1" s="1"/>
  <c r="Q416" i="1"/>
  <c r="S699" i="1"/>
  <c r="O17" i="1"/>
  <c r="R514" i="1"/>
  <c r="S514" i="1" s="1"/>
  <c r="P178" i="1"/>
  <c r="P190" i="1"/>
  <c r="P238" i="1"/>
  <c r="O25" i="1"/>
  <c r="O175" i="1"/>
  <c r="O183" i="1"/>
  <c r="O199" i="1"/>
  <c r="P20" i="1"/>
  <c r="P32" i="1"/>
  <c r="Q424" i="1"/>
  <c r="R368" i="1"/>
  <c r="R337" i="1"/>
  <c r="Q574" i="1"/>
  <c r="R814" i="1"/>
  <c r="Q754" i="1"/>
  <c r="Q694" i="1"/>
  <c r="Q634" i="1"/>
  <c r="O27" i="1"/>
  <c r="O35" i="1"/>
  <c r="R761" i="1"/>
  <c r="S761" i="1" s="1"/>
  <c r="Q701" i="1"/>
  <c r="Q641" i="1"/>
  <c r="Q521" i="1"/>
  <c r="P36" i="1"/>
  <c r="Q814" i="1"/>
  <c r="P60" i="1"/>
  <c r="P188" i="1"/>
  <c r="P200" i="1"/>
  <c r="P212" i="1"/>
  <c r="P224" i="1"/>
  <c r="P248" i="1"/>
  <c r="S639" i="1"/>
  <c r="Q520" i="1"/>
  <c r="S520" i="1" s="1"/>
  <c r="S758" i="1"/>
  <c r="P64" i="1"/>
  <c r="O33" i="1"/>
  <c r="R33" i="1" s="1"/>
  <c r="R759" i="1"/>
  <c r="S759" i="1" s="1"/>
  <c r="S636" i="1"/>
  <c r="O57" i="1"/>
  <c r="O173" i="1"/>
  <c r="O181" i="1"/>
  <c r="O185" i="1"/>
  <c r="O193" i="1"/>
  <c r="O205" i="1"/>
  <c r="O217" i="1"/>
  <c r="O221" i="1"/>
  <c r="R381" i="1"/>
  <c r="AI20" i="7"/>
  <c r="AJ32" i="7"/>
  <c r="AI35" i="7"/>
  <c r="AJ36" i="7"/>
  <c r="AJ43" i="7"/>
  <c r="R400" i="1"/>
  <c r="R438" i="1"/>
  <c r="R757" i="1"/>
  <c r="S757" i="1" s="1"/>
  <c r="S814" i="1"/>
  <c r="S576" i="1"/>
  <c r="S461" i="1"/>
  <c r="R521" i="1"/>
  <c r="S697" i="1"/>
  <c r="R412" i="1"/>
  <c r="Q376" i="1"/>
  <c r="S695" i="1"/>
  <c r="R634" i="1"/>
  <c r="R694" i="1"/>
  <c r="R408" i="1"/>
  <c r="R754" i="1"/>
  <c r="R641" i="1"/>
  <c r="S641" i="1" s="1"/>
  <c r="R518" i="1"/>
  <c r="S518" i="1" s="1"/>
  <c r="S637" i="1"/>
  <c r="Q440" i="1"/>
  <c r="R701" i="1"/>
  <c r="R640" i="1"/>
  <c r="S640" i="1" s="1"/>
  <c r="R578" i="1"/>
  <c r="S578" i="1" s="1"/>
  <c r="S756" i="1"/>
  <c r="R351" i="1"/>
  <c r="R760" i="1"/>
  <c r="S760" i="1" s="1"/>
  <c r="R700" i="1"/>
  <c r="S700" i="1" s="1"/>
  <c r="S577" i="1"/>
  <c r="P512" i="1"/>
  <c r="P632" i="1"/>
  <c r="P692" i="1"/>
  <c r="P572" i="1"/>
  <c r="P752" i="1"/>
  <c r="P812" i="1"/>
  <c r="O569" i="1"/>
  <c r="O689" i="1"/>
  <c r="O809" i="1"/>
  <c r="O509" i="1"/>
  <c r="O629" i="1"/>
  <c r="O749" i="1"/>
  <c r="P504" i="1"/>
  <c r="P624" i="1"/>
  <c r="P804" i="1"/>
  <c r="P744" i="1"/>
  <c r="P564" i="1"/>
  <c r="O561" i="1"/>
  <c r="O681" i="1"/>
  <c r="O801" i="1"/>
  <c r="O501" i="1"/>
  <c r="O621" i="1"/>
  <c r="O741" i="1"/>
  <c r="P496" i="1"/>
  <c r="P616" i="1"/>
  <c r="P676" i="1"/>
  <c r="P796" i="1"/>
  <c r="P736" i="1"/>
  <c r="P556" i="1"/>
  <c r="O553" i="1"/>
  <c r="O673" i="1"/>
  <c r="O793" i="1"/>
  <c r="O493" i="1"/>
  <c r="O613" i="1"/>
  <c r="O733" i="1"/>
  <c r="P488" i="1"/>
  <c r="P608" i="1"/>
  <c r="P548" i="1"/>
  <c r="P728" i="1"/>
  <c r="P788" i="1"/>
  <c r="P668" i="1"/>
  <c r="O545" i="1"/>
  <c r="O665" i="1"/>
  <c r="O785" i="1"/>
  <c r="O485" i="1"/>
  <c r="O605" i="1"/>
  <c r="O725" i="1"/>
  <c r="P480" i="1"/>
  <c r="P600" i="1"/>
  <c r="P720" i="1"/>
  <c r="P540" i="1"/>
  <c r="P660" i="1"/>
  <c r="P780" i="1"/>
  <c r="O537" i="1"/>
  <c r="O657" i="1"/>
  <c r="O777" i="1"/>
  <c r="O477" i="1"/>
  <c r="O597" i="1"/>
  <c r="O717" i="1"/>
  <c r="P472" i="1"/>
  <c r="P592" i="1"/>
  <c r="P772" i="1"/>
  <c r="P712" i="1"/>
  <c r="P532" i="1"/>
  <c r="P652" i="1"/>
  <c r="O529" i="1"/>
  <c r="O649" i="1"/>
  <c r="O769" i="1"/>
  <c r="O469" i="1"/>
  <c r="O589" i="1"/>
  <c r="O709" i="1"/>
  <c r="P464" i="1"/>
  <c r="P584" i="1"/>
  <c r="P644" i="1"/>
  <c r="P764" i="1"/>
  <c r="P524" i="1"/>
  <c r="P704" i="1"/>
  <c r="P569" i="1"/>
  <c r="P689" i="1"/>
  <c r="P509" i="1"/>
  <c r="P629" i="1"/>
  <c r="P749" i="1"/>
  <c r="P809" i="1"/>
  <c r="O506" i="1"/>
  <c r="O626" i="1"/>
  <c r="O746" i="1"/>
  <c r="O566" i="1"/>
  <c r="O686" i="1"/>
  <c r="O806" i="1"/>
  <c r="P561" i="1"/>
  <c r="P681" i="1"/>
  <c r="P501" i="1"/>
  <c r="P621" i="1"/>
  <c r="P741" i="1"/>
  <c r="P801" i="1"/>
  <c r="O498" i="1"/>
  <c r="O618" i="1"/>
  <c r="O738" i="1"/>
  <c r="O558" i="1"/>
  <c r="O678" i="1"/>
  <c r="O798" i="1"/>
  <c r="P553" i="1"/>
  <c r="P673" i="1"/>
  <c r="P493" i="1"/>
  <c r="P793" i="1"/>
  <c r="P733" i="1"/>
  <c r="P613" i="1"/>
  <c r="O490" i="1"/>
  <c r="O610" i="1"/>
  <c r="O730" i="1"/>
  <c r="O550" i="1"/>
  <c r="O670" i="1"/>
  <c r="O790" i="1"/>
  <c r="P545" i="1"/>
  <c r="P665" i="1"/>
  <c r="P485" i="1"/>
  <c r="P785" i="1"/>
  <c r="P725" i="1"/>
  <c r="P605" i="1"/>
  <c r="O482" i="1"/>
  <c r="O602" i="1"/>
  <c r="O722" i="1"/>
  <c r="O542" i="1"/>
  <c r="O782" i="1"/>
  <c r="O662" i="1"/>
  <c r="P537" i="1"/>
  <c r="P657" i="1"/>
  <c r="P477" i="1"/>
  <c r="P597" i="1"/>
  <c r="P777" i="1"/>
  <c r="P717" i="1"/>
  <c r="O474" i="1"/>
  <c r="O594" i="1"/>
  <c r="O714" i="1"/>
  <c r="O534" i="1"/>
  <c r="O774" i="1"/>
  <c r="O654" i="1"/>
  <c r="P529" i="1"/>
  <c r="P649" i="1"/>
  <c r="P469" i="1"/>
  <c r="P589" i="1"/>
  <c r="P709" i="1"/>
  <c r="P769" i="1"/>
  <c r="O466" i="1"/>
  <c r="O586" i="1"/>
  <c r="O706" i="1"/>
  <c r="O526" i="1"/>
  <c r="O766" i="1"/>
  <c r="O646" i="1"/>
  <c r="O511" i="1"/>
  <c r="O631" i="1"/>
  <c r="O751" i="1"/>
  <c r="O571" i="1"/>
  <c r="O691" i="1"/>
  <c r="O811" i="1"/>
  <c r="P506" i="1"/>
  <c r="P626" i="1"/>
  <c r="P746" i="1"/>
  <c r="P686" i="1"/>
  <c r="P806" i="1"/>
  <c r="P566" i="1"/>
  <c r="O503" i="1"/>
  <c r="O623" i="1"/>
  <c r="O743" i="1"/>
  <c r="O563" i="1"/>
  <c r="O683" i="1"/>
  <c r="O803" i="1"/>
  <c r="P498" i="1"/>
  <c r="P618" i="1"/>
  <c r="P738" i="1"/>
  <c r="P558" i="1"/>
  <c r="P678" i="1"/>
  <c r="O495" i="1"/>
  <c r="O615" i="1"/>
  <c r="O735" i="1"/>
  <c r="O555" i="1"/>
  <c r="O675" i="1"/>
  <c r="O795" i="1"/>
  <c r="P490" i="1"/>
  <c r="P610" i="1"/>
  <c r="P730" i="1"/>
  <c r="P670" i="1"/>
  <c r="P550" i="1"/>
  <c r="P790" i="1"/>
  <c r="O487" i="1"/>
  <c r="O607" i="1"/>
  <c r="O727" i="1"/>
  <c r="O547" i="1"/>
  <c r="O667" i="1"/>
  <c r="O787" i="1"/>
  <c r="P482" i="1"/>
  <c r="P602" i="1"/>
  <c r="P722" i="1"/>
  <c r="P782" i="1"/>
  <c r="P542" i="1"/>
  <c r="P662" i="1"/>
  <c r="O479" i="1"/>
  <c r="O599" i="1"/>
  <c r="O719" i="1"/>
  <c r="O539" i="1"/>
  <c r="O659" i="1"/>
  <c r="O779" i="1"/>
  <c r="P474" i="1"/>
  <c r="P594" i="1"/>
  <c r="P714" i="1"/>
  <c r="P534" i="1"/>
  <c r="P654" i="1"/>
  <c r="P774" i="1"/>
  <c r="O471" i="1"/>
  <c r="O591" i="1"/>
  <c r="O711" i="1"/>
  <c r="O531" i="1"/>
  <c r="O651" i="1"/>
  <c r="O771" i="1"/>
  <c r="P466" i="1"/>
  <c r="P586" i="1"/>
  <c r="P706" i="1"/>
  <c r="P646" i="1"/>
  <c r="P766" i="1"/>
  <c r="P526" i="1"/>
  <c r="O463" i="1"/>
  <c r="O583" i="1"/>
  <c r="O703" i="1"/>
  <c r="O523" i="1"/>
  <c r="O643" i="1"/>
  <c r="O763" i="1"/>
  <c r="Q341" i="1"/>
  <c r="R425" i="1"/>
  <c r="P511" i="1"/>
  <c r="P631" i="1"/>
  <c r="P751" i="1"/>
  <c r="P571" i="1"/>
  <c r="P691" i="1"/>
  <c r="P811" i="1"/>
  <c r="O568" i="1"/>
  <c r="O688" i="1"/>
  <c r="O808" i="1"/>
  <c r="O508" i="1"/>
  <c r="O628" i="1"/>
  <c r="O748" i="1"/>
  <c r="P503" i="1"/>
  <c r="P623" i="1"/>
  <c r="P743" i="1"/>
  <c r="P563" i="1"/>
  <c r="P683" i="1"/>
  <c r="P803" i="1"/>
  <c r="O560" i="1"/>
  <c r="O680" i="1"/>
  <c r="O800" i="1"/>
  <c r="O500" i="1"/>
  <c r="O620" i="1"/>
  <c r="O740" i="1"/>
  <c r="P495" i="1"/>
  <c r="P615" i="1"/>
  <c r="P735" i="1"/>
  <c r="P555" i="1"/>
  <c r="P675" i="1"/>
  <c r="P795" i="1"/>
  <c r="O552" i="1"/>
  <c r="O672" i="1"/>
  <c r="O792" i="1"/>
  <c r="O492" i="1"/>
  <c r="O612" i="1"/>
  <c r="O732" i="1"/>
  <c r="P487" i="1"/>
  <c r="P607" i="1"/>
  <c r="P727" i="1"/>
  <c r="P547" i="1"/>
  <c r="P667" i="1"/>
  <c r="P787" i="1"/>
  <c r="O544" i="1"/>
  <c r="O664" i="1"/>
  <c r="O784" i="1"/>
  <c r="O484" i="1"/>
  <c r="O604" i="1"/>
  <c r="O724" i="1"/>
  <c r="P479" i="1"/>
  <c r="P599" i="1"/>
  <c r="P719" i="1"/>
  <c r="P539" i="1"/>
  <c r="P659" i="1"/>
  <c r="O536" i="1"/>
  <c r="O656" i="1"/>
  <c r="O776" i="1"/>
  <c r="O476" i="1"/>
  <c r="O596" i="1"/>
  <c r="O716" i="1"/>
  <c r="P471" i="1"/>
  <c r="P591" i="1"/>
  <c r="P711" i="1"/>
  <c r="P531" i="1"/>
  <c r="P651" i="1"/>
  <c r="O528" i="1"/>
  <c r="O648" i="1"/>
  <c r="O768" i="1"/>
  <c r="O468" i="1"/>
  <c r="O588" i="1"/>
  <c r="O708" i="1"/>
  <c r="P463" i="1"/>
  <c r="P583" i="1"/>
  <c r="P703" i="1"/>
  <c r="P523" i="1"/>
  <c r="P643" i="1"/>
  <c r="P763" i="1"/>
  <c r="R266" i="1"/>
  <c r="S266" i="1" s="1"/>
  <c r="P798" i="1"/>
  <c r="R638" i="1"/>
  <c r="Q638" i="1"/>
  <c r="O513" i="1"/>
  <c r="O633" i="1"/>
  <c r="O753" i="1"/>
  <c r="O573" i="1"/>
  <c r="O693" i="1"/>
  <c r="O813" i="1"/>
  <c r="P568" i="1"/>
  <c r="P688" i="1"/>
  <c r="P508" i="1"/>
  <c r="P808" i="1"/>
  <c r="P748" i="1"/>
  <c r="P628" i="1"/>
  <c r="O505" i="1"/>
  <c r="O625" i="1"/>
  <c r="O745" i="1"/>
  <c r="O565" i="1"/>
  <c r="O685" i="1"/>
  <c r="O805" i="1"/>
  <c r="P560" i="1"/>
  <c r="P500" i="1"/>
  <c r="P620" i="1"/>
  <c r="P680" i="1"/>
  <c r="O497" i="1"/>
  <c r="O617" i="1"/>
  <c r="O737" i="1"/>
  <c r="O557" i="1"/>
  <c r="O677" i="1"/>
  <c r="O797" i="1"/>
  <c r="P552" i="1"/>
  <c r="P732" i="1"/>
  <c r="P612" i="1"/>
  <c r="P672" i="1"/>
  <c r="P492" i="1"/>
  <c r="P792" i="1"/>
  <c r="O489" i="1"/>
  <c r="O609" i="1"/>
  <c r="O729" i="1"/>
  <c r="O549" i="1"/>
  <c r="O669" i="1"/>
  <c r="O789" i="1"/>
  <c r="P544" i="1"/>
  <c r="P784" i="1"/>
  <c r="P724" i="1"/>
  <c r="P484" i="1"/>
  <c r="P664" i="1"/>
  <c r="P604" i="1"/>
  <c r="O481" i="1"/>
  <c r="O601" i="1"/>
  <c r="O721" i="1"/>
  <c r="O541" i="1"/>
  <c r="O661" i="1"/>
  <c r="O781" i="1"/>
  <c r="P536" i="1"/>
  <c r="P656" i="1"/>
  <c r="P476" i="1"/>
  <c r="P596" i="1"/>
  <c r="P776" i="1"/>
  <c r="P716" i="1"/>
  <c r="O473" i="1"/>
  <c r="O593" i="1"/>
  <c r="O713" i="1"/>
  <c r="O533" i="1"/>
  <c r="O653" i="1"/>
  <c r="O773" i="1"/>
  <c r="P528" i="1"/>
  <c r="P468" i="1"/>
  <c r="P588" i="1"/>
  <c r="P708" i="1"/>
  <c r="P648" i="1"/>
  <c r="P768" i="1"/>
  <c r="O465" i="1"/>
  <c r="O585" i="1"/>
  <c r="O705" i="1"/>
  <c r="O525" i="1"/>
  <c r="O645" i="1"/>
  <c r="O765" i="1"/>
  <c r="R336" i="1"/>
  <c r="Q383" i="1"/>
  <c r="R574" i="1"/>
  <c r="S574" i="1" s="1"/>
  <c r="P779" i="1"/>
  <c r="AN36" i="7"/>
  <c r="AN37" i="7"/>
  <c r="AN39" i="7"/>
  <c r="AN40" i="7"/>
  <c r="AM41" i="7"/>
  <c r="AN44" i="7"/>
  <c r="AN66" i="7"/>
  <c r="AM70" i="7"/>
  <c r="P513" i="1"/>
  <c r="P633" i="1"/>
  <c r="P753" i="1"/>
  <c r="P693" i="1"/>
  <c r="P573" i="1"/>
  <c r="P813" i="1"/>
  <c r="O570" i="1"/>
  <c r="O690" i="1"/>
  <c r="O810" i="1"/>
  <c r="O510" i="1"/>
  <c r="O750" i="1"/>
  <c r="O630" i="1"/>
  <c r="P505" i="1"/>
  <c r="P625" i="1"/>
  <c r="P805" i="1"/>
  <c r="P745" i="1"/>
  <c r="P565" i="1"/>
  <c r="P685" i="1"/>
  <c r="O562" i="1"/>
  <c r="O682" i="1"/>
  <c r="O802" i="1"/>
  <c r="O502" i="1"/>
  <c r="O742" i="1"/>
  <c r="O622" i="1"/>
  <c r="P497" i="1"/>
  <c r="P617" i="1"/>
  <c r="P557" i="1"/>
  <c r="P677" i="1"/>
  <c r="P797" i="1"/>
  <c r="P737" i="1"/>
  <c r="O554" i="1"/>
  <c r="O674" i="1"/>
  <c r="O794" i="1"/>
  <c r="O494" i="1"/>
  <c r="O614" i="1"/>
  <c r="O734" i="1"/>
  <c r="P489" i="1"/>
  <c r="P609" i="1"/>
  <c r="P549" i="1"/>
  <c r="P789" i="1"/>
  <c r="P729" i="1"/>
  <c r="P669" i="1"/>
  <c r="O546" i="1"/>
  <c r="O666" i="1"/>
  <c r="O786" i="1"/>
  <c r="O486" i="1"/>
  <c r="O606" i="1"/>
  <c r="O726" i="1"/>
  <c r="P481" i="1"/>
  <c r="P601" i="1"/>
  <c r="P721" i="1"/>
  <c r="P541" i="1"/>
  <c r="P661" i="1"/>
  <c r="P781" i="1"/>
  <c r="O538" i="1"/>
  <c r="O658" i="1"/>
  <c r="O778" i="1"/>
  <c r="O478" i="1"/>
  <c r="O598" i="1"/>
  <c r="O718" i="1"/>
  <c r="P473" i="1"/>
  <c r="P593" i="1"/>
  <c r="P713" i="1"/>
  <c r="P773" i="1"/>
  <c r="P533" i="1"/>
  <c r="P653" i="1"/>
  <c r="O530" i="1"/>
  <c r="O650" i="1"/>
  <c r="O770" i="1"/>
  <c r="O470" i="1"/>
  <c r="O710" i="1"/>
  <c r="O590" i="1"/>
  <c r="P465" i="1"/>
  <c r="P585" i="1"/>
  <c r="P705" i="1"/>
  <c r="P525" i="1"/>
  <c r="P645" i="1"/>
  <c r="P765" i="1"/>
  <c r="O522" i="1"/>
  <c r="O642" i="1"/>
  <c r="O762" i="1"/>
  <c r="O462" i="1"/>
  <c r="O582" i="1"/>
  <c r="O702" i="1"/>
  <c r="R341" i="1"/>
  <c r="Q384" i="1"/>
  <c r="R406" i="1"/>
  <c r="P771" i="1"/>
  <c r="P570" i="1"/>
  <c r="P690" i="1"/>
  <c r="P810" i="1"/>
  <c r="P630" i="1"/>
  <c r="P510" i="1"/>
  <c r="P750" i="1"/>
  <c r="O567" i="1"/>
  <c r="O687" i="1"/>
  <c r="O807" i="1"/>
  <c r="O507" i="1"/>
  <c r="O627" i="1"/>
  <c r="O747" i="1"/>
  <c r="P562" i="1"/>
  <c r="P682" i="1"/>
  <c r="P802" i="1"/>
  <c r="P742" i="1"/>
  <c r="P502" i="1"/>
  <c r="P622" i="1"/>
  <c r="O559" i="1"/>
  <c r="O679" i="1"/>
  <c r="O799" i="1"/>
  <c r="O499" i="1"/>
  <c r="O619" i="1"/>
  <c r="O739" i="1"/>
  <c r="P554" i="1"/>
  <c r="P674" i="1"/>
  <c r="P794" i="1"/>
  <c r="P734" i="1"/>
  <c r="P614" i="1"/>
  <c r="P494" i="1"/>
  <c r="O551" i="1"/>
  <c r="O671" i="1"/>
  <c r="O791" i="1"/>
  <c r="O491" i="1"/>
  <c r="O611" i="1"/>
  <c r="O731" i="1"/>
  <c r="P546" i="1"/>
  <c r="P666" i="1"/>
  <c r="P786" i="1"/>
  <c r="P606" i="1"/>
  <c r="P726" i="1"/>
  <c r="P486" i="1"/>
  <c r="O543" i="1"/>
  <c r="O663" i="1"/>
  <c r="O783" i="1"/>
  <c r="O483" i="1"/>
  <c r="O603" i="1"/>
  <c r="O723" i="1"/>
  <c r="P538" i="1"/>
  <c r="P658" i="1"/>
  <c r="P778" i="1"/>
  <c r="P478" i="1"/>
  <c r="P598" i="1"/>
  <c r="P718" i="1"/>
  <c r="O535" i="1"/>
  <c r="O655" i="1"/>
  <c r="O775" i="1"/>
  <c r="O475" i="1"/>
  <c r="O595" i="1"/>
  <c r="O715" i="1"/>
  <c r="P530" i="1"/>
  <c r="P650" i="1"/>
  <c r="P770" i="1"/>
  <c r="P470" i="1"/>
  <c r="P590" i="1"/>
  <c r="P710" i="1"/>
  <c r="O527" i="1"/>
  <c r="O647" i="1"/>
  <c r="O767" i="1"/>
  <c r="O467" i="1"/>
  <c r="O587" i="1"/>
  <c r="O707" i="1"/>
  <c r="P522" i="1"/>
  <c r="P642" i="1"/>
  <c r="P762" i="1"/>
  <c r="P462" i="1"/>
  <c r="P702" i="1"/>
  <c r="R352" i="1"/>
  <c r="P740" i="1"/>
  <c r="AB32" i="7"/>
  <c r="AA33" i="7"/>
  <c r="AA34" i="7"/>
  <c r="AA35" i="7"/>
  <c r="O512" i="1"/>
  <c r="O632" i="1"/>
  <c r="O752" i="1"/>
  <c r="O572" i="1"/>
  <c r="O692" i="1"/>
  <c r="O812" i="1"/>
  <c r="P567" i="1"/>
  <c r="P687" i="1"/>
  <c r="P807" i="1"/>
  <c r="P507" i="1"/>
  <c r="P627" i="1"/>
  <c r="P747" i="1"/>
  <c r="O504" i="1"/>
  <c r="O624" i="1"/>
  <c r="O744" i="1"/>
  <c r="O564" i="1"/>
  <c r="O684" i="1"/>
  <c r="O804" i="1"/>
  <c r="P559" i="1"/>
  <c r="P679" i="1"/>
  <c r="P799" i="1"/>
  <c r="P499" i="1"/>
  <c r="P619" i="1"/>
  <c r="P739" i="1"/>
  <c r="O496" i="1"/>
  <c r="O616" i="1"/>
  <c r="O736" i="1"/>
  <c r="O556" i="1"/>
  <c r="O676" i="1"/>
  <c r="O796" i="1"/>
  <c r="P551" i="1"/>
  <c r="P671" i="1"/>
  <c r="P791" i="1"/>
  <c r="P491" i="1"/>
  <c r="P611" i="1"/>
  <c r="P731" i="1"/>
  <c r="O488" i="1"/>
  <c r="O608" i="1"/>
  <c r="O728" i="1"/>
  <c r="O548" i="1"/>
  <c r="O668" i="1"/>
  <c r="O788" i="1"/>
  <c r="P543" i="1"/>
  <c r="P663" i="1"/>
  <c r="P783" i="1"/>
  <c r="P483" i="1"/>
  <c r="P603" i="1"/>
  <c r="P723" i="1"/>
  <c r="O480" i="1"/>
  <c r="O600" i="1"/>
  <c r="O720" i="1"/>
  <c r="O540" i="1"/>
  <c r="O660" i="1"/>
  <c r="O780" i="1"/>
  <c r="P535" i="1"/>
  <c r="P655" i="1"/>
  <c r="P775" i="1"/>
  <c r="P475" i="1"/>
  <c r="P595" i="1"/>
  <c r="P715" i="1"/>
  <c r="O472" i="1"/>
  <c r="O592" i="1"/>
  <c r="O712" i="1"/>
  <c r="O532" i="1"/>
  <c r="O652" i="1"/>
  <c r="O772" i="1"/>
  <c r="P527" i="1"/>
  <c r="P647" i="1"/>
  <c r="P767" i="1"/>
  <c r="P467" i="1"/>
  <c r="P587" i="1"/>
  <c r="P707" i="1"/>
  <c r="O464" i="1"/>
  <c r="O584" i="1"/>
  <c r="O704" i="1"/>
  <c r="O524" i="1"/>
  <c r="O644" i="1"/>
  <c r="O764" i="1"/>
  <c r="R361" i="1"/>
  <c r="Q437" i="1"/>
  <c r="P684" i="1"/>
  <c r="Q581" i="1"/>
  <c r="S581" i="1" s="1"/>
  <c r="Q516" i="1"/>
  <c r="S516" i="1" s="1"/>
  <c r="R383" i="1"/>
  <c r="S383" i="1" s="1"/>
  <c r="P121" i="1"/>
  <c r="Q121" i="1" s="1"/>
  <c r="O160" i="1"/>
  <c r="P274" i="1"/>
  <c r="Q274" i="1" s="1"/>
  <c r="O298" i="1"/>
  <c r="Q298" i="1" s="1"/>
  <c r="P414" i="1"/>
  <c r="R414" i="1" s="1"/>
  <c r="P393" i="1"/>
  <c r="R393" i="1" s="1"/>
  <c r="P369" i="1"/>
  <c r="R369" i="1" s="1"/>
  <c r="P346" i="1"/>
  <c r="R346" i="1" s="1"/>
  <c r="O447" i="1"/>
  <c r="Q447" i="1" s="1"/>
  <c r="R432" i="1"/>
  <c r="Q373" i="1"/>
  <c r="O358" i="1"/>
  <c r="Q358" i="1" s="1"/>
  <c r="O342" i="1"/>
  <c r="R342" i="1" s="1"/>
  <c r="R428" i="1"/>
  <c r="Q404" i="1"/>
  <c r="R364" i="1"/>
  <c r="Q340" i="1"/>
  <c r="R332" i="1"/>
  <c r="P169" i="1"/>
  <c r="R169" i="1" s="1"/>
  <c r="R374" i="1"/>
  <c r="R329" i="1"/>
  <c r="P290" i="1"/>
  <c r="Q290" i="1" s="1"/>
  <c r="P328" i="1"/>
  <c r="P434" i="1"/>
  <c r="R434" i="1" s="1"/>
  <c r="R413" i="1"/>
  <c r="Q392" i="1"/>
  <c r="P378" i="1"/>
  <c r="R378" i="1" s="1"/>
  <c r="P345" i="1"/>
  <c r="O431" i="1"/>
  <c r="O415" i="1"/>
  <c r="Q415" i="1" s="1"/>
  <c r="R433" i="1"/>
  <c r="O142" i="1"/>
  <c r="R142" i="1" s="1"/>
  <c r="P306" i="1"/>
  <c r="Q306" i="1" s="1"/>
  <c r="P442" i="1"/>
  <c r="P410" i="1"/>
  <c r="R410" i="1" s="1"/>
  <c r="R401" i="1"/>
  <c r="P343" i="1"/>
  <c r="R343" i="1" s="1"/>
  <c r="P282" i="1"/>
  <c r="P409" i="1"/>
  <c r="P386" i="1"/>
  <c r="R386" i="1" s="1"/>
  <c r="P375" i="1"/>
  <c r="Q375" i="1" s="1"/>
  <c r="Q352" i="1"/>
  <c r="P330" i="1"/>
  <c r="R330" i="1" s="1"/>
  <c r="R349" i="1"/>
  <c r="O335" i="1"/>
  <c r="R335" i="1" s="1"/>
  <c r="P322" i="1"/>
  <c r="Q322" i="1" s="1"/>
  <c r="P439" i="1"/>
  <c r="Q439" i="1" s="1"/>
  <c r="P407" i="1"/>
  <c r="R407" i="1" s="1"/>
  <c r="O391" i="1"/>
  <c r="Q391" i="1" s="1"/>
  <c r="R398" i="1"/>
  <c r="R334" i="1"/>
  <c r="P111" i="1"/>
  <c r="Q351" i="1"/>
  <c r="P449" i="1"/>
  <c r="R449" i="1" s="1"/>
  <c r="P394" i="1"/>
  <c r="P370" i="1"/>
  <c r="R370" i="1" s="1"/>
  <c r="R348" i="1"/>
  <c r="P338" i="1"/>
  <c r="R338" i="1" s="1"/>
  <c r="Q405" i="1"/>
  <c r="O390" i="1"/>
  <c r="O359" i="1"/>
  <c r="Q359" i="1" s="1"/>
  <c r="Q381" i="1"/>
  <c r="R396" i="1"/>
  <c r="Q396" i="1"/>
  <c r="Q332" i="1"/>
  <c r="Q445" i="1"/>
  <c r="R445" i="1"/>
  <c r="Q333" i="1"/>
  <c r="R333" i="1"/>
  <c r="P92" i="1"/>
  <c r="Q92" i="1" s="1"/>
  <c r="P181" i="1"/>
  <c r="O44" i="1"/>
  <c r="Q44" i="1" s="1"/>
  <c r="Q452" i="1"/>
  <c r="R397" i="1"/>
  <c r="R388" i="1"/>
  <c r="O228" i="1"/>
  <c r="O220" i="1"/>
  <c r="P309" i="1"/>
  <c r="P292" i="1"/>
  <c r="Q292" i="1" s="1"/>
  <c r="O300" i="1"/>
  <c r="R300" i="1" s="1"/>
  <c r="R440" i="1"/>
  <c r="S440" i="1" s="1"/>
  <c r="P450" i="1"/>
  <c r="R450" i="1" s="1"/>
  <c r="Q423" i="1"/>
  <c r="P350" i="1"/>
  <c r="R350" i="1" s="1"/>
  <c r="O446" i="1"/>
  <c r="R446" i="1" s="1"/>
  <c r="O436" i="1"/>
  <c r="R436" i="1" s="1"/>
  <c r="O382" i="1"/>
  <c r="R382" i="1" s="1"/>
  <c r="O372" i="1"/>
  <c r="R372" i="1" s="1"/>
  <c r="O201" i="1"/>
  <c r="P244" i="1"/>
  <c r="R404" i="1"/>
  <c r="R385" i="1"/>
  <c r="R340" i="1"/>
  <c r="P117" i="1"/>
  <c r="O155" i="1"/>
  <c r="Q155" i="1" s="1"/>
  <c r="O166" i="1"/>
  <c r="R166" i="1" s="1"/>
  <c r="R430" i="1"/>
  <c r="R366" i="1"/>
  <c r="Q444" i="1"/>
  <c r="Q422" i="1"/>
  <c r="Q390" i="1"/>
  <c r="Q380" i="1"/>
  <c r="P454" i="1"/>
  <c r="Q454" i="1" s="1"/>
  <c r="R429" i="1"/>
  <c r="R420" i="1"/>
  <c r="R365" i="1"/>
  <c r="R356" i="1"/>
  <c r="R453" i="1"/>
  <c r="R431" i="1"/>
  <c r="R399" i="1"/>
  <c r="R389" i="1"/>
  <c r="R367" i="1"/>
  <c r="O129" i="1"/>
  <c r="R129" i="1" s="1"/>
  <c r="O188" i="1"/>
  <c r="R405" i="1"/>
  <c r="R437" i="1"/>
  <c r="P418" i="1"/>
  <c r="R418" i="1" s="1"/>
  <c r="R373" i="1"/>
  <c r="P426" i="1"/>
  <c r="R426" i="1" s="1"/>
  <c r="R417" i="1"/>
  <c r="Q408" i="1"/>
  <c r="P362" i="1"/>
  <c r="Q362" i="1" s="1"/>
  <c r="R353" i="1"/>
  <c r="Q344" i="1"/>
  <c r="AF23" i="7"/>
  <c r="R317" i="1"/>
  <c r="Q277" i="1"/>
  <c r="Q413" i="1"/>
  <c r="R416" i="1"/>
  <c r="S416" i="1" s="1"/>
  <c r="P187" i="1"/>
  <c r="AN31" i="7"/>
  <c r="R421" i="1"/>
  <c r="R357" i="1"/>
  <c r="P62" i="1"/>
  <c r="P232" i="1"/>
  <c r="O236" i="1"/>
  <c r="R236" i="1" s="1"/>
  <c r="Q397" i="1"/>
  <c r="Q412" i="1"/>
  <c r="S412" i="1" s="1"/>
  <c r="P9" i="1"/>
  <c r="P21" i="1"/>
  <c r="O55" i="1"/>
  <c r="AB27" i="7"/>
  <c r="AA49" i="7"/>
  <c r="R301" i="1"/>
  <c r="R424" i="1"/>
  <c r="R376" i="1"/>
  <c r="S376" i="1" s="1"/>
  <c r="S349" i="1"/>
  <c r="Q348" i="1"/>
  <c r="O225" i="1"/>
  <c r="O237" i="1"/>
  <c r="AE23" i="7"/>
  <c r="AE38" i="7"/>
  <c r="AF48" i="7"/>
  <c r="AF52" i="7"/>
  <c r="AF62" i="7"/>
  <c r="AF64" i="7"/>
  <c r="AF68" i="7"/>
  <c r="R448" i="1"/>
  <c r="S448" i="1" s="1"/>
  <c r="Q388" i="1"/>
  <c r="S388" i="1" s="1"/>
  <c r="O18" i="1"/>
  <c r="P45" i="1"/>
  <c r="P179" i="1"/>
  <c r="R360" i="1"/>
  <c r="Q436" i="1"/>
  <c r="O6" i="1"/>
  <c r="O30" i="1"/>
  <c r="O19" i="1"/>
  <c r="O42" i="1"/>
  <c r="Q42" i="1" s="1"/>
  <c r="AJ20" i="7"/>
  <c r="AJ27" i="7"/>
  <c r="AJ37" i="7"/>
  <c r="R384" i="1"/>
  <c r="S384" i="1" s="1"/>
  <c r="O230" i="1"/>
  <c r="AN32" i="7"/>
  <c r="AJ55" i="7"/>
  <c r="AJ65" i="7"/>
  <c r="AJ67" i="7"/>
  <c r="R315" i="1"/>
  <c r="R325" i="1"/>
  <c r="Q429" i="1"/>
  <c r="Q365" i="1"/>
  <c r="R409" i="1"/>
  <c r="Q400" i="1"/>
  <c r="S400" i="1" s="1"/>
  <c r="R345" i="1"/>
  <c r="Q336" i="1"/>
  <c r="R452" i="1"/>
  <c r="Q430" i="1"/>
  <c r="Q398" i="1"/>
  <c r="S398" i="1" s="1"/>
  <c r="Q366" i="1"/>
  <c r="Q334" i="1"/>
  <c r="AE26" i="7"/>
  <c r="AF27" i="7"/>
  <c r="AE28" i="7"/>
  <c r="AA37" i="7"/>
  <c r="AM44" i="7"/>
  <c r="AN52" i="7"/>
  <c r="AN60" i="7"/>
  <c r="AN62" i="7"/>
  <c r="S333" i="1"/>
  <c r="Q428" i="1"/>
  <c r="S428" i="1" s="1"/>
  <c r="Q364" i="1"/>
  <c r="Q399" i="1"/>
  <c r="S344" i="1"/>
  <c r="Q335" i="1"/>
  <c r="O4" i="1"/>
  <c r="AA43" i="7"/>
  <c r="AA61" i="7"/>
  <c r="AB69" i="7"/>
  <c r="R299" i="1"/>
  <c r="R392" i="1"/>
  <c r="Q453" i="1"/>
  <c r="S453" i="1" s="1"/>
  <c r="Q421" i="1"/>
  <c r="Q389" i="1"/>
  <c r="Q357" i="1"/>
  <c r="R444" i="1"/>
  <c r="S444" i="1" s="1"/>
  <c r="R380" i="1"/>
  <c r="S352" i="1"/>
  <c r="Q438" i="1"/>
  <c r="S438" i="1" s="1"/>
  <c r="Q406" i="1"/>
  <c r="Q374" i="1"/>
  <c r="S374" i="1" s="1"/>
  <c r="Q342" i="1"/>
  <c r="AA9" i="7"/>
  <c r="AB10" i="7"/>
  <c r="AA13" i="7"/>
  <c r="AB14" i="7"/>
  <c r="AA17" i="7"/>
  <c r="AB18" i="7"/>
  <c r="AJ24" i="7"/>
  <c r="AI31" i="7"/>
  <c r="AF37" i="7"/>
  <c r="R439" i="1"/>
  <c r="Q420" i="1"/>
  <c r="Q356" i="1"/>
  <c r="S356" i="1" s="1"/>
  <c r="S351" i="1"/>
  <c r="R422" i="1"/>
  <c r="S422" i="1" s="1"/>
  <c r="R390" i="1"/>
  <c r="R358" i="1"/>
  <c r="S358" i="1" s="1"/>
  <c r="R441" i="1"/>
  <c r="Q432" i="1"/>
  <c r="S423" i="1"/>
  <c r="R377" i="1"/>
  <c r="Q368" i="1"/>
  <c r="S368" i="1" s="1"/>
  <c r="Q414" i="1"/>
  <c r="Q350" i="1"/>
  <c r="AE8" i="7"/>
  <c r="AF11" i="7"/>
  <c r="AE12" i="7"/>
  <c r="AF15" i="7"/>
  <c r="AE16" i="7"/>
  <c r="AF19" i="7"/>
  <c r="AE20" i="7"/>
  <c r="AA21" i="7"/>
  <c r="AB22" i="7"/>
  <c r="AA23" i="7"/>
  <c r="AM23" i="7"/>
  <c r="AM24" i="7"/>
  <c r="AE43" i="7"/>
  <c r="AF70" i="7"/>
  <c r="Q266" i="1"/>
  <c r="S341" i="1"/>
  <c r="Q431" i="1"/>
  <c r="Q367" i="1"/>
  <c r="R442" i="1"/>
  <c r="Q442" i="1"/>
  <c r="R402" i="1"/>
  <c r="Q402" i="1"/>
  <c r="R394" i="1"/>
  <c r="Q394" i="1"/>
  <c r="R362" i="1"/>
  <c r="R354" i="1"/>
  <c r="Q354" i="1"/>
  <c r="S348" i="1"/>
  <c r="P30" i="1"/>
  <c r="R307" i="1"/>
  <c r="O326" i="1"/>
  <c r="R326" i="1" s="1"/>
  <c r="O284" i="1"/>
  <c r="Q284" i="1" s="1"/>
  <c r="O268" i="1"/>
  <c r="R267" i="1"/>
  <c r="R277" i="1"/>
  <c r="S277" i="1" s="1"/>
  <c r="R283" i="1"/>
  <c r="O104" i="1"/>
  <c r="P140" i="1"/>
  <c r="Q140" i="1" s="1"/>
  <c r="Q317" i="1"/>
  <c r="S317" i="1" s="1"/>
  <c r="Q272" i="1"/>
  <c r="O294" i="1"/>
  <c r="R294" i="1" s="1"/>
  <c r="R262" i="1"/>
  <c r="Q441" i="1"/>
  <c r="Q433" i="1"/>
  <c r="S433" i="1" s="1"/>
  <c r="Q425" i="1"/>
  <c r="Q417" i="1"/>
  <c r="Q409" i="1"/>
  <c r="Q401" i="1"/>
  <c r="S401" i="1" s="1"/>
  <c r="Q385" i="1"/>
  <c r="S385" i="1" s="1"/>
  <c r="Q377" i="1"/>
  <c r="Q369" i="1"/>
  <c r="S369" i="1" s="1"/>
  <c r="Q361" i="1"/>
  <c r="Q353" i="1"/>
  <c r="S353" i="1" s="1"/>
  <c r="Q345" i="1"/>
  <c r="Q337" i="1"/>
  <c r="S337" i="1" s="1"/>
  <c r="Q329" i="1"/>
  <c r="S329" i="1" s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P137" i="1"/>
  <c r="Q137" i="1" s="1"/>
  <c r="P316" i="1"/>
  <c r="Q293" i="1"/>
  <c r="Q261" i="1"/>
  <c r="P236" i="1"/>
  <c r="P113" i="1"/>
  <c r="Q113" i="1" s="1"/>
  <c r="O120" i="1"/>
  <c r="R120" i="1" s="1"/>
  <c r="R309" i="1"/>
  <c r="Q328" i="1"/>
  <c r="R328" i="1"/>
  <c r="P87" i="1"/>
  <c r="P132" i="1"/>
  <c r="Q132" i="1" s="1"/>
  <c r="P33" i="1"/>
  <c r="P264" i="1"/>
  <c r="Q264" i="1" s="1"/>
  <c r="O318" i="1"/>
  <c r="Q318" i="1" s="1"/>
  <c r="O286" i="1"/>
  <c r="Q286" i="1" s="1"/>
  <c r="P75" i="1"/>
  <c r="R75" i="1" s="1"/>
  <c r="P258" i="1"/>
  <c r="P288" i="1"/>
  <c r="Q288" i="1" s="1"/>
  <c r="R275" i="1"/>
  <c r="O296" i="1"/>
  <c r="Q296" i="1" s="1"/>
  <c r="O233" i="1"/>
  <c r="P312" i="1"/>
  <c r="Q312" i="1" s="1"/>
  <c r="P90" i="1"/>
  <c r="R90" i="1" s="1"/>
  <c r="O112" i="1"/>
  <c r="O145" i="1"/>
  <c r="R145" i="1" s="1"/>
  <c r="O243" i="1"/>
  <c r="O302" i="1"/>
  <c r="Q302" i="1" s="1"/>
  <c r="O270" i="1"/>
  <c r="P49" i="1"/>
  <c r="R49" i="1" s="1"/>
  <c r="P17" i="1"/>
  <c r="R17" i="1" s="1"/>
  <c r="P320" i="1"/>
  <c r="Q320" i="1" s="1"/>
  <c r="R293" i="1"/>
  <c r="O280" i="1"/>
  <c r="R280" i="1" s="1"/>
  <c r="P57" i="1"/>
  <c r="P126" i="1"/>
  <c r="R126" i="1" s="1"/>
  <c r="O257" i="1"/>
  <c r="R257" i="1" s="1"/>
  <c r="P228" i="1"/>
  <c r="R228" i="1" s="1"/>
  <c r="O67" i="1"/>
  <c r="P220" i="1"/>
  <c r="O310" i="1"/>
  <c r="O278" i="1"/>
  <c r="Q304" i="1"/>
  <c r="P193" i="1"/>
  <c r="O212" i="1"/>
  <c r="R212" i="1" s="1"/>
  <c r="O84" i="1"/>
  <c r="P225" i="1"/>
  <c r="R225" i="1" s="1"/>
  <c r="O222" i="1"/>
  <c r="P67" i="1"/>
  <c r="O198" i="1"/>
  <c r="R198" i="1" s="1"/>
  <c r="O209" i="1"/>
  <c r="AB11" i="7"/>
  <c r="AB15" i="7"/>
  <c r="AB19" i="7"/>
  <c r="AI25" i="7"/>
  <c r="AJ26" i="7"/>
  <c r="AF31" i="7"/>
  <c r="AE32" i="7"/>
  <c r="AE34" i="7"/>
  <c r="AA39" i="7"/>
  <c r="AJ47" i="7"/>
  <c r="AB49" i="7"/>
  <c r="AA51" i="7"/>
  <c r="AB53" i="7"/>
  <c r="AB59" i="7"/>
  <c r="Q269" i="1"/>
  <c r="Q314" i="1"/>
  <c r="P79" i="1"/>
  <c r="AN38" i="7"/>
  <c r="AN70" i="7"/>
  <c r="P43" i="1"/>
  <c r="P31" i="1"/>
  <c r="P55" i="1"/>
  <c r="Q55" i="1" s="1"/>
  <c r="O210" i="1"/>
  <c r="P246" i="1"/>
  <c r="P254" i="1"/>
  <c r="AF10" i="7"/>
  <c r="AF14" i="7"/>
  <c r="AF18" i="7"/>
  <c r="AJ28" i="7"/>
  <c r="AB41" i="7"/>
  <c r="AF56" i="7"/>
  <c r="AE60" i="7"/>
  <c r="P201" i="1"/>
  <c r="P28" i="1"/>
  <c r="P182" i="1"/>
  <c r="O186" i="1"/>
  <c r="O239" i="1"/>
  <c r="AI9" i="7"/>
  <c r="AJ10" i="7"/>
  <c r="AI11" i="7"/>
  <c r="AI13" i="7"/>
  <c r="AJ14" i="7"/>
  <c r="AI15" i="7"/>
  <c r="AI17" i="7"/>
  <c r="AJ18" i="7"/>
  <c r="AI19" i="7"/>
  <c r="AF21" i="7"/>
  <c r="AE22" i="7"/>
  <c r="AN24" i="7"/>
  <c r="AM28" i="7"/>
  <c r="AN29" i="7"/>
  <c r="AM30" i="7"/>
  <c r="AM31" i="7"/>
  <c r="AI36" i="7"/>
  <c r="AI37" i="7"/>
  <c r="AF39" i="7"/>
  <c r="AF40" i="7"/>
  <c r="AF41" i="7"/>
  <c r="AN46" i="7"/>
  <c r="AI51" i="7"/>
  <c r="AI59" i="7"/>
  <c r="AJ63" i="7"/>
  <c r="O64" i="1"/>
  <c r="P24" i="1"/>
  <c r="P76" i="1"/>
  <c r="P7" i="1"/>
  <c r="O52" i="1"/>
  <c r="P222" i="1"/>
  <c r="AA25" i="7"/>
  <c r="AA26" i="7"/>
  <c r="AN35" i="7"/>
  <c r="AM36" i="7"/>
  <c r="AI39" i="7"/>
  <c r="AA45" i="7"/>
  <c r="P177" i="1"/>
  <c r="O234" i="1"/>
  <c r="P40" i="1"/>
  <c r="P84" i="1"/>
  <c r="R84" i="1" s="1"/>
  <c r="P48" i="1"/>
  <c r="P52" i="1"/>
  <c r="O69" i="1"/>
  <c r="P19" i="1"/>
  <c r="P176" i="1"/>
  <c r="O215" i="1"/>
  <c r="P230" i="1"/>
  <c r="AM8" i="7"/>
  <c r="AN9" i="7"/>
  <c r="AM10" i="7"/>
  <c r="AM12" i="7"/>
  <c r="AN13" i="7"/>
  <c r="AM14" i="7"/>
  <c r="AM16" i="7"/>
  <c r="AN17" i="7"/>
  <c r="AM18" i="7"/>
  <c r="AE24" i="7"/>
  <c r="AA29" i="7"/>
  <c r="AB30" i="7"/>
  <c r="AA31" i="7"/>
  <c r="AI41" i="7"/>
  <c r="AN50" i="7"/>
  <c r="AM54" i="7"/>
  <c r="AN58" i="7"/>
  <c r="AB8" i="7"/>
  <c r="AB12" i="7"/>
  <c r="AB16" i="7"/>
  <c r="AM20" i="7"/>
  <c r="AN21" i="7"/>
  <c r="AM22" i="7"/>
  <c r="AI23" i="7"/>
  <c r="AA27" i="7"/>
  <c r="AN27" i="7"/>
  <c r="AI28" i="7"/>
  <c r="AE31" i="7"/>
  <c r="AM38" i="7"/>
  <c r="AE40" i="7"/>
  <c r="AA41" i="7"/>
  <c r="AF43" i="7"/>
  <c r="AM46" i="7"/>
  <c r="AB51" i="7"/>
  <c r="AA53" i="7"/>
  <c r="AI55" i="7"/>
  <c r="AF60" i="7"/>
  <c r="AM62" i="7"/>
  <c r="AI67" i="7"/>
  <c r="AB71" i="7"/>
  <c r="R269" i="1"/>
  <c r="S269" i="1" s="1"/>
  <c r="P253" i="1"/>
  <c r="AJ9" i="7"/>
  <c r="AN16" i="7"/>
  <c r="AB26" i="7"/>
  <c r="AB37" i="7"/>
  <c r="AJ41" i="7"/>
  <c r="AB61" i="7"/>
  <c r="AI42" i="7"/>
  <c r="O250" i="1"/>
  <c r="AF32" i="7"/>
  <c r="AB34" i="7"/>
  <c r="AJ39" i="7"/>
  <c r="AB45" i="7"/>
  <c r="AJ49" i="7"/>
  <c r="AJ59" i="7"/>
  <c r="R261" i="1"/>
  <c r="S261" i="1" s="1"/>
  <c r="P23" i="1"/>
  <c r="AN8" i="7"/>
  <c r="AN12" i="7"/>
  <c r="AJ17" i="7"/>
  <c r="AF24" i="7"/>
  <c r="AJ35" i="7"/>
  <c r="O178" i="1"/>
  <c r="AF44" i="7"/>
  <c r="P70" i="1"/>
  <c r="AF8" i="7"/>
  <c r="AB9" i="7"/>
  <c r="AF12" i="7"/>
  <c r="AB13" i="7"/>
  <c r="AF16" i="7"/>
  <c r="AB17" i="7"/>
  <c r="AN23" i="7"/>
  <c r="AB35" i="7"/>
  <c r="AN41" i="7"/>
  <c r="AE62" i="7"/>
  <c r="AJ71" i="7"/>
  <c r="R298" i="1"/>
  <c r="P39" i="1"/>
  <c r="Q39" i="1" s="1"/>
  <c r="P221" i="1"/>
  <c r="Q221" i="1" s="1"/>
  <c r="AN54" i="7"/>
  <c r="P14" i="1"/>
  <c r="P47" i="1"/>
  <c r="P82" i="1"/>
  <c r="P185" i="1"/>
  <c r="R185" i="1" s="1"/>
  <c r="P192" i="1"/>
  <c r="P209" i="1"/>
  <c r="P3" i="1"/>
  <c r="P11" i="1"/>
  <c r="P37" i="1"/>
  <c r="R37" i="1" s="1"/>
  <c r="P71" i="1"/>
  <c r="P233" i="1"/>
  <c r="Q233" i="1" s="1"/>
  <c r="P240" i="1"/>
  <c r="AJ8" i="7"/>
  <c r="AF9" i="7"/>
  <c r="AN10" i="7"/>
  <c r="AJ11" i="7"/>
  <c r="AJ12" i="7"/>
  <c r="AF13" i="7"/>
  <c r="AN14" i="7"/>
  <c r="AJ15" i="7"/>
  <c r="AJ16" i="7"/>
  <c r="AF17" i="7"/>
  <c r="AN18" i="7"/>
  <c r="AJ19" i="7"/>
  <c r="AB24" i="7"/>
  <c r="AI27" i="7"/>
  <c r="AI33" i="7"/>
  <c r="AF35" i="7"/>
  <c r="AF38" i="7"/>
  <c r="AB39" i="7"/>
  <c r="AM40" i="7"/>
  <c r="AE41" i="7"/>
  <c r="AB42" i="7"/>
  <c r="AB43" i="7"/>
  <c r="AN43" i="7"/>
  <c r="AF46" i="7"/>
  <c r="AE48" i="7"/>
  <c r="AJ51" i="7"/>
  <c r="AB57" i="7"/>
  <c r="AE64" i="7"/>
  <c r="AA65" i="7"/>
  <c r="AB67" i="7"/>
  <c r="AA69" i="7"/>
  <c r="P59" i="1"/>
  <c r="AJ13" i="7"/>
  <c r="P27" i="1"/>
  <c r="R27" i="1" s="1"/>
  <c r="O74" i="1"/>
  <c r="P15" i="1"/>
  <c r="O22" i="1"/>
  <c r="R22" i="1" s="1"/>
  <c r="P35" i="1"/>
  <c r="P172" i="1"/>
  <c r="R172" i="1" s="1"/>
  <c r="P196" i="1"/>
  <c r="O202" i="1"/>
  <c r="O213" i="1"/>
  <c r="P217" i="1"/>
  <c r="O223" i="1"/>
  <c r="AE10" i="7"/>
  <c r="AA11" i="7"/>
  <c r="AN11" i="7"/>
  <c r="AE14" i="7"/>
  <c r="AA15" i="7"/>
  <c r="AN15" i="7"/>
  <c r="AE18" i="7"/>
  <c r="AA19" i="7"/>
  <c r="AN19" i="7"/>
  <c r="AF29" i="7"/>
  <c r="AE30" i="7"/>
  <c r="AM32" i="7"/>
  <c r="AJ34" i="7"/>
  <c r="AE36" i="7"/>
  <c r="AE39" i="7"/>
  <c r="AB40" i="7"/>
  <c r="AE56" i="7"/>
  <c r="Q309" i="1"/>
  <c r="Q325" i="1"/>
  <c r="R314" i="1"/>
  <c r="X52" i="7"/>
  <c r="W52" i="7"/>
  <c r="X55" i="7"/>
  <c r="W55" i="7"/>
  <c r="X9" i="7"/>
  <c r="W9" i="7"/>
  <c r="X11" i="7"/>
  <c r="W11" i="7"/>
  <c r="X13" i="7"/>
  <c r="W13" i="7"/>
  <c r="X15" i="7"/>
  <c r="W15" i="7"/>
  <c r="X17" i="7"/>
  <c r="W17" i="7"/>
  <c r="X19" i="7"/>
  <c r="W19" i="7"/>
  <c r="W24" i="7"/>
  <c r="X24" i="7"/>
  <c r="X25" i="7"/>
  <c r="W25" i="7"/>
  <c r="W32" i="7"/>
  <c r="X32" i="7"/>
  <c r="X33" i="7"/>
  <c r="W33" i="7"/>
  <c r="X54" i="7"/>
  <c r="W54" i="7"/>
  <c r="X62" i="7"/>
  <c r="W62" i="7"/>
  <c r="X44" i="7"/>
  <c r="W44" i="7"/>
  <c r="X45" i="7"/>
  <c r="W45" i="7"/>
  <c r="W26" i="7"/>
  <c r="X26" i="7"/>
  <c r="X27" i="7"/>
  <c r="W27" i="7"/>
  <c r="W34" i="7"/>
  <c r="X34" i="7"/>
  <c r="X35" i="7"/>
  <c r="W35" i="7"/>
  <c r="X60" i="7"/>
  <c r="W60" i="7"/>
  <c r="X69" i="7"/>
  <c r="W69" i="7"/>
  <c r="X71" i="7"/>
  <c r="W71" i="7"/>
  <c r="W8" i="7"/>
  <c r="X8" i="7"/>
  <c r="W10" i="7"/>
  <c r="X10" i="7"/>
  <c r="W12" i="7"/>
  <c r="X12" i="7"/>
  <c r="W14" i="7"/>
  <c r="X14" i="7"/>
  <c r="W16" i="7"/>
  <c r="X16" i="7"/>
  <c r="W18" i="7"/>
  <c r="X18" i="7"/>
  <c r="W20" i="7"/>
  <c r="X20" i="7"/>
  <c r="W21" i="7"/>
  <c r="X21" i="7"/>
  <c r="W28" i="7"/>
  <c r="X28" i="7"/>
  <c r="W29" i="7"/>
  <c r="X29" i="7"/>
  <c r="W36" i="7"/>
  <c r="X36" i="7"/>
  <c r="W37" i="7"/>
  <c r="X37" i="7"/>
  <c r="X47" i="7"/>
  <c r="W47" i="7"/>
  <c r="X70" i="7"/>
  <c r="W70" i="7"/>
  <c r="X39" i="7"/>
  <c r="W39" i="7"/>
  <c r="X46" i="7"/>
  <c r="W46" i="7"/>
  <c r="X53" i="7"/>
  <c r="W53" i="7"/>
  <c r="W22" i="7"/>
  <c r="X22" i="7"/>
  <c r="X23" i="7"/>
  <c r="W23" i="7"/>
  <c r="W30" i="7"/>
  <c r="X30" i="7"/>
  <c r="X31" i="7"/>
  <c r="W31" i="7"/>
  <c r="X41" i="7"/>
  <c r="W41" i="7"/>
  <c r="X61" i="7"/>
  <c r="W61" i="7"/>
  <c r="X63" i="7"/>
  <c r="W63" i="7"/>
  <c r="X68" i="7"/>
  <c r="W68" i="7"/>
  <c r="W38" i="7"/>
  <c r="X38" i="7"/>
  <c r="W40" i="7"/>
  <c r="X40" i="7"/>
  <c r="W42" i="7"/>
  <c r="X42" i="7"/>
  <c r="W50" i="7"/>
  <c r="X50" i="7"/>
  <c r="X51" i="7"/>
  <c r="W51" i="7"/>
  <c r="W58" i="7"/>
  <c r="X58" i="7"/>
  <c r="X59" i="7"/>
  <c r="W59" i="7"/>
  <c r="W66" i="7"/>
  <c r="X66" i="7"/>
  <c r="X67" i="7"/>
  <c r="W67" i="7"/>
  <c r="X43" i="7"/>
  <c r="W43" i="7"/>
  <c r="X48" i="7"/>
  <c r="W48" i="7"/>
  <c r="X49" i="7"/>
  <c r="W49" i="7"/>
  <c r="X56" i="7"/>
  <c r="W56" i="7"/>
  <c r="X57" i="7"/>
  <c r="W57" i="7"/>
  <c r="X64" i="7"/>
  <c r="W64" i="7"/>
  <c r="X65" i="7"/>
  <c r="W65" i="7"/>
  <c r="AB20" i="7"/>
  <c r="AA20" i="7"/>
  <c r="AN25" i="7"/>
  <c r="AM25" i="7"/>
  <c r="AM26" i="7"/>
  <c r="AN26" i="7"/>
  <c r="AF33" i="7"/>
  <c r="AE33" i="7"/>
  <c r="AJ46" i="7"/>
  <c r="AI46" i="7"/>
  <c r="AN65" i="7"/>
  <c r="AM65" i="7"/>
  <c r="O58" i="1"/>
  <c r="Q58" i="1" s="1"/>
  <c r="P29" i="1"/>
  <c r="AJ57" i="7"/>
  <c r="AI57" i="7"/>
  <c r="P61" i="1"/>
  <c r="O26" i="1"/>
  <c r="AB36" i="7"/>
  <c r="AA36" i="7"/>
  <c r="AN68" i="7"/>
  <c r="AM68" i="7"/>
  <c r="P41" i="1"/>
  <c r="Q181" i="1"/>
  <c r="P5" i="1"/>
  <c r="O172" i="1"/>
  <c r="AF25" i="7"/>
  <c r="AE25" i="7"/>
  <c r="AI29" i="7"/>
  <c r="AJ29" i="7"/>
  <c r="AJ40" i="7"/>
  <c r="AI40" i="7"/>
  <c r="AN49" i="7"/>
  <c r="AM49" i="7"/>
  <c r="AJ22" i="7"/>
  <c r="AI22" i="7"/>
  <c r="AF54" i="7"/>
  <c r="AE54" i="7"/>
  <c r="O180" i="1"/>
  <c r="Q180" i="1" s="1"/>
  <c r="O192" i="1"/>
  <c r="O38" i="1"/>
  <c r="O2" i="1"/>
  <c r="O14" i="1"/>
  <c r="AJ30" i="7"/>
  <c r="AI30" i="7"/>
  <c r="AF58" i="7"/>
  <c r="AE58" i="7"/>
  <c r="AF67" i="7"/>
  <c r="AE67" i="7"/>
  <c r="AI21" i="7"/>
  <c r="AJ21" i="7"/>
  <c r="AB38" i="7"/>
  <c r="AA38" i="7"/>
  <c r="P25" i="1"/>
  <c r="Q25" i="1" s="1"/>
  <c r="O82" i="1"/>
  <c r="O10" i="1"/>
  <c r="O196" i="1"/>
  <c r="P243" i="1"/>
  <c r="R243" i="1" s="1"/>
  <c r="P183" i="1"/>
  <c r="Q183" i="1" s="1"/>
  <c r="AB28" i="7"/>
  <c r="AA28" i="7"/>
  <c r="AN33" i="7"/>
  <c r="AM33" i="7"/>
  <c r="AM34" i="7"/>
  <c r="AN34" i="7"/>
  <c r="AJ38" i="7"/>
  <c r="AI38" i="7"/>
  <c r="AF45" i="7"/>
  <c r="AE45" i="7"/>
  <c r="AJ48" i="7"/>
  <c r="AI48" i="7"/>
  <c r="AF51" i="7"/>
  <c r="AE51" i="7"/>
  <c r="AN59" i="7"/>
  <c r="AM59" i="7"/>
  <c r="AB63" i="7"/>
  <c r="AA63" i="7"/>
  <c r="AJ69" i="7"/>
  <c r="AI69" i="7"/>
  <c r="O204" i="1"/>
  <c r="AN42" i="7"/>
  <c r="AM42" i="7"/>
  <c r="AE44" i="7"/>
  <c r="AJ45" i="7"/>
  <c r="AI45" i="7"/>
  <c r="AB55" i="7"/>
  <c r="AA55" i="7"/>
  <c r="AA59" i="7"/>
  <c r="AJ62" i="7"/>
  <c r="AI62" i="7"/>
  <c r="AJ64" i="7"/>
  <c r="AI64" i="7"/>
  <c r="Q285" i="1"/>
  <c r="R285" i="1"/>
  <c r="R306" i="1"/>
  <c r="P195" i="1"/>
  <c r="P211" i="1"/>
  <c r="R230" i="1"/>
  <c r="O34" i="1"/>
  <c r="O50" i="1"/>
  <c r="O70" i="1"/>
  <c r="O189" i="1"/>
  <c r="Q198" i="1"/>
  <c r="P204" i="1"/>
  <c r="O244" i="1"/>
  <c r="Q244" i="1" s="1"/>
  <c r="AA8" i="7"/>
  <c r="AI8" i="7"/>
  <c r="AE9" i="7"/>
  <c r="AM9" i="7"/>
  <c r="AA10" i="7"/>
  <c r="AI10" i="7"/>
  <c r="AE11" i="7"/>
  <c r="AM11" i="7"/>
  <c r="AA12" i="7"/>
  <c r="AI12" i="7"/>
  <c r="AE13" i="7"/>
  <c r="AM13" i="7"/>
  <c r="AA14" i="7"/>
  <c r="AI14" i="7"/>
  <c r="AE15" i="7"/>
  <c r="AM15" i="7"/>
  <c r="AA16" i="7"/>
  <c r="AI16" i="7"/>
  <c r="AE17" i="7"/>
  <c r="AM17" i="7"/>
  <c r="AA18" i="7"/>
  <c r="AI18" i="7"/>
  <c r="AE19" i="7"/>
  <c r="AM19" i="7"/>
  <c r="AB21" i="7"/>
  <c r="AA22" i="7"/>
  <c r="AF26" i="7"/>
  <c r="AM27" i="7"/>
  <c r="AB29" i="7"/>
  <c r="AA30" i="7"/>
  <c r="AF34" i="7"/>
  <c r="AM35" i="7"/>
  <c r="AA40" i="7"/>
  <c r="AN48" i="7"/>
  <c r="AM48" i="7"/>
  <c r="AB50" i="7"/>
  <c r="AA50" i="7"/>
  <c r="AM50" i="7"/>
  <c r="AF53" i="7"/>
  <c r="AE53" i="7"/>
  <c r="AJ54" i="7"/>
  <c r="AI54" i="7"/>
  <c r="AA57" i="7"/>
  <c r="AN57" i="7"/>
  <c r="AM57" i="7"/>
  <c r="AF61" i="7"/>
  <c r="AE61" i="7"/>
  <c r="AB66" i="7"/>
  <c r="AA66" i="7"/>
  <c r="AM66" i="7"/>
  <c r="AI71" i="7"/>
  <c r="Q282" i="1"/>
  <c r="R282" i="1"/>
  <c r="R323" i="1"/>
  <c r="P252" i="1"/>
  <c r="AN20" i="7"/>
  <c r="AJ23" i="7"/>
  <c r="AI24" i="7"/>
  <c r="AE27" i="7"/>
  <c r="AN28" i="7"/>
  <c r="AJ31" i="7"/>
  <c r="AI32" i="7"/>
  <c r="AE35" i="7"/>
  <c r="AA42" i="7"/>
  <c r="AJ44" i="7"/>
  <c r="AI44" i="7"/>
  <c r="AB48" i="7"/>
  <c r="AA48" i="7"/>
  <c r="AM52" i="7"/>
  <c r="AJ56" i="7"/>
  <c r="AI56" i="7"/>
  <c r="AF59" i="7"/>
  <c r="AE59" i="7"/>
  <c r="AN64" i="7"/>
  <c r="AM64" i="7"/>
  <c r="AE68" i="7"/>
  <c r="AE70" i="7"/>
  <c r="P216" i="1"/>
  <c r="AF20" i="7"/>
  <c r="AM21" i="7"/>
  <c r="AB23" i="7"/>
  <c r="AA24" i="7"/>
  <c r="AF28" i="7"/>
  <c r="AM29" i="7"/>
  <c r="AB31" i="7"/>
  <c r="AA32" i="7"/>
  <c r="AF36" i="7"/>
  <c r="AM37" i="7"/>
  <c r="AF42" i="7"/>
  <c r="AE42" i="7"/>
  <c r="AI47" i="7"/>
  <c r="AF50" i="7"/>
  <c r="AE50" i="7"/>
  <c r="AJ53" i="7"/>
  <c r="AI53" i="7"/>
  <c r="AM60" i="7"/>
  <c r="AJ61" i="7"/>
  <c r="AI61" i="7"/>
  <c r="AB64" i="7"/>
  <c r="AA64" i="7"/>
  <c r="AF66" i="7"/>
  <c r="AE66" i="7"/>
  <c r="AN67" i="7"/>
  <c r="AM67" i="7"/>
  <c r="P235" i="1"/>
  <c r="AE21" i="7"/>
  <c r="AN22" i="7"/>
  <c r="AJ25" i="7"/>
  <c r="AI26" i="7"/>
  <c r="AE29" i="7"/>
  <c r="AN30" i="7"/>
  <c r="AJ33" i="7"/>
  <c r="AI34" i="7"/>
  <c r="AE37" i="7"/>
  <c r="AM39" i="7"/>
  <c r="AI43" i="7"/>
  <c r="AB44" i="7"/>
  <c r="AA44" i="7"/>
  <c r="AE46" i="7"/>
  <c r="AI49" i="7"/>
  <c r="AN51" i="7"/>
  <c r="AM51" i="7"/>
  <c r="AE52" i="7"/>
  <c r="AN56" i="7"/>
  <c r="AM56" i="7"/>
  <c r="AB58" i="7"/>
  <c r="AA58" i="7"/>
  <c r="AM58" i="7"/>
  <c r="AI65" i="7"/>
  <c r="AA67" i="7"/>
  <c r="AJ70" i="7"/>
  <c r="AI70" i="7"/>
  <c r="AF22" i="7"/>
  <c r="AB25" i="7"/>
  <c r="AF30" i="7"/>
  <c r="AB33" i="7"/>
  <c r="AJ42" i="7"/>
  <c r="AB47" i="7"/>
  <c r="AA47" i="7"/>
  <c r="AB56" i="7"/>
  <c r="AA56" i="7"/>
  <c r="AI63" i="7"/>
  <c r="AB65" i="7"/>
  <c r="AF69" i="7"/>
  <c r="AE69" i="7"/>
  <c r="AB46" i="7"/>
  <c r="AA46" i="7"/>
  <c r="AN47" i="7"/>
  <c r="AM47" i="7"/>
  <c r="AF49" i="7"/>
  <c r="AE49" i="7"/>
  <c r="AJ52" i="7"/>
  <c r="AI52" i="7"/>
  <c r="AB54" i="7"/>
  <c r="AA54" i="7"/>
  <c r="AN55" i="7"/>
  <c r="AM55" i="7"/>
  <c r="AF57" i="7"/>
  <c r="AE57" i="7"/>
  <c r="AJ60" i="7"/>
  <c r="AI60" i="7"/>
  <c r="AB62" i="7"/>
  <c r="AA62" i="7"/>
  <c r="AN63" i="7"/>
  <c r="AM63" i="7"/>
  <c r="AF65" i="7"/>
  <c r="AE65" i="7"/>
  <c r="AJ68" i="7"/>
  <c r="AI68" i="7"/>
  <c r="AB70" i="7"/>
  <c r="AA70" i="7"/>
  <c r="AA71" i="7"/>
  <c r="AN71" i="7"/>
  <c r="AM71" i="7"/>
  <c r="AM43" i="7"/>
  <c r="AN45" i="7"/>
  <c r="AM45" i="7"/>
  <c r="AF47" i="7"/>
  <c r="AE47" i="7"/>
  <c r="AJ50" i="7"/>
  <c r="AI50" i="7"/>
  <c r="AB52" i="7"/>
  <c r="AA52" i="7"/>
  <c r="AN53" i="7"/>
  <c r="AM53" i="7"/>
  <c r="AF55" i="7"/>
  <c r="AE55" i="7"/>
  <c r="AJ58" i="7"/>
  <c r="AI58" i="7"/>
  <c r="AB60" i="7"/>
  <c r="AA60" i="7"/>
  <c r="AN61" i="7"/>
  <c r="AM61" i="7"/>
  <c r="AF63" i="7"/>
  <c r="AE63" i="7"/>
  <c r="AJ66" i="7"/>
  <c r="AI66" i="7"/>
  <c r="AB68" i="7"/>
  <c r="AA68" i="7"/>
  <c r="AN69" i="7"/>
  <c r="AM69" i="7"/>
  <c r="AF71" i="7"/>
  <c r="AE71" i="7"/>
  <c r="Q315" i="1"/>
  <c r="S315" i="1" s="1"/>
  <c r="R304" i="1"/>
  <c r="S304" i="1" s="1"/>
  <c r="Q283" i="1"/>
  <c r="S283" i="1" s="1"/>
  <c r="R272" i="1"/>
  <c r="Q301" i="1"/>
  <c r="R291" i="1"/>
  <c r="R320" i="1"/>
  <c r="S320" i="1" s="1"/>
  <c r="R288" i="1"/>
  <c r="Q324" i="1"/>
  <c r="R324" i="1"/>
  <c r="O327" i="1"/>
  <c r="P327" i="1"/>
  <c r="O319" i="1"/>
  <c r="P319" i="1"/>
  <c r="O311" i="1"/>
  <c r="P311" i="1"/>
  <c r="O303" i="1"/>
  <c r="P303" i="1"/>
  <c r="O295" i="1"/>
  <c r="P295" i="1"/>
  <c r="O287" i="1"/>
  <c r="P287" i="1"/>
  <c r="O279" i="1"/>
  <c r="P279" i="1"/>
  <c r="O271" i="1"/>
  <c r="P271" i="1"/>
  <c r="O263" i="1"/>
  <c r="P263" i="1"/>
  <c r="Q117" i="1"/>
  <c r="Q316" i="1"/>
  <c r="R316" i="1"/>
  <c r="O89" i="1"/>
  <c r="P251" i="1"/>
  <c r="O251" i="1"/>
  <c r="P53" i="1"/>
  <c r="R53" i="1" s="1"/>
  <c r="O78" i="1"/>
  <c r="R78" i="1" s="1"/>
  <c r="O107" i="1"/>
  <c r="R107" i="1" s="1"/>
  <c r="O150" i="1"/>
  <c r="Q150" i="1" s="1"/>
  <c r="P6" i="1"/>
  <c r="O36" i="1"/>
  <c r="Q36" i="1" s="1"/>
  <c r="O71" i="1"/>
  <c r="O76" i="1"/>
  <c r="P83" i="1"/>
  <c r="R83" i="1" s="1"/>
  <c r="P85" i="1"/>
  <c r="R85" i="1" s="1"/>
  <c r="P102" i="1"/>
  <c r="R102" i="1" s="1"/>
  <c r="O105" i="1"/>
  <c r="R105" i="1" s="1"/>
  <c r="P148" i="1"/>
  <c r="R148" i="1" s="1"/>
  <c r="P153" i="1"/>
  <c r="Q153" i="1" s="1"/>
  <c r="O177" i="1"/>
  <c r="O231" i="1"/>
  <c r="P231" i="1"/>
  <c r="P241" i="1"/>
  <c r="O241" i="1"/>
  <c r="P321" i="1"/>
  <c r="Q321" i="1" s="1"/>
  <c r="P289" i="1"/>
  <c r="Q289" i="1" s="1"/>
  <c r="Q323" i="1"/>
  <c r="Q291" i="1"/>
  <c r="R284" i="1"/>
  <c r="O45" i="1"/>
  <c r="P170" i="1"/>
  <c r="Q170" i="1" s="1"/>
  <c r="P313" i="1"/>
  <c r="R313" i="1" s="1"/>
  <c r="P281" i="1"/>
  <c r="Q281" i="1" s="1"/>
  <c r="R140" i="1"/>
  <c r="P173" i="1"/>
  <c r="Q173" i="1" s="1"/>
  <c r="P219" i="1"/>
  <c r="O219" i="1"/>
  <c r="O43" i="1"/>
  <c r="R43" i="1" s="1"/>
  <c r="P10" i="1"/>
  <c r="Q10" i="1" s="1"/>
  <c r="P13" i="1"/>
  <c r="R13" i="1" s="1"/>
  <c r="O21" i="1"/>
  <c r="R21" i="1" s="1"/>
  <c r="P26" i="1"/>
  <c r="P34" i="1"/>
  <c r="O46" i="1"/>
  <c r="P46" i="1"/>
  <c r="O59" i="1"/>
  <c r="P69" i="1"/>
  <c r="R69" i="1" s="1"/>
  <c r="O88" i="1"/>
  <c r="O94" i="1"/>
  <c r="R94" i="1" s="1"/>
  <c r="O97" i="1"/>
  <c r="O108" i="1"/>
  <c r="P108" i="1"/>
  <c r="R121" i="1"/>
  <c r="O124" i="1"/>
  <c r="Q124" i="1" s="1"/>
  <c r="P146" i="1"/>
  <c r="Q146" i="1" s="1"/>
  <c r="O156" i="1"/>
  <c r="Q156" i="1" s="1"/>
  <c r="O171" i="1"/>
  <c r="R171" i="1" s="1"/>
  <c r="P174" i="1"/>
  <c r="O174" i="1"/>
  <c r="R310" i="1"/>
  <c r="Q300" i="1"/>
  <c r="R278" i="1"/>
  <c r="Q268" i="1"/>
  <c r="R268" i="1"/>
  <c r="P72" i="1"/>
  <c r="O72" i="1"/>
  <c r="P164" i="1"/>
  <c r="O164" i="1"/>
  <c r="P50" i="1"/>
  <c r="P58" i="1"/>
  <c r="O80" i="1"/>
  <c r="Q80" i="1" s="1"/>
  <c r="O91" i="1"/>
  <c r="O93" i="1"/>
  <c r="Q93" i="1" s="1"/>
  <c r="O158" i="1"/>
  <c r="O179" i="1"/>
  <c r="O194" i="1"/>
  <c r="P194" i="1"/>
  <c r="Q212" i="1"/>
  <c r="O15" i="1"/>
  <c r="O40" i="1"/>
  <c r="R40" i="1" s="1"/>
  <c r="O48" i="1"/>
  <c r="P56" i="1"/>
  <c r="O56" i="1"/>
  <c r="P63" i="1"/>
  <c r="R63" i="1" s="1"/>
  <c r="O110" i="1"/>
  <c r="Q110" i="1" s="1"/>
  <c r="P161" i="1"/>
  <c r="O161" i="1"/>
  <c r="O197" i="1"/>
  <c r="P197" i="1"/>
  <c r="P206" i="1"/>
  <c r="O206" i="1"/>
  <c r="P18" i="1"/>
  <c r="O23" i="1"/>
  <c r="O31" i="1"/>
  <c r="P38" i="1"/>
  <c r="P51" i="1"/>
  <c r="O51" i="1"/>
  <c r="O66" i="1"/>
  <c r="Q66" i="1" s="1"/>
  <c r="O29" i="1"/>
  <c r="Q29" i="1" s="1"/>
  <c r="O41" i="1"/>
  <c r="P54" i="1"/>
  <c r="R54" i="1" s="1"/>
  <c r="P74" i="1"/>
  <c r="R74" i="1" s="1"/>
  <c r="O79" i="1"/>
  <c r="P100" i="1"/>
  <c r="Q100" i="1" s="1"/>
  <c r="P119" i="1"/>
  <c r="R119" i="1" s="1"/>
  <c r="O139" i="1"/>
  <c r="Q139" i="1" s="1"/>
  <c r="P141" i="1"/>
  <c r="Q141" i="1" s="1"/>
  <c r="O144" i="1"/>
  <c r="R144" i="1" s="1"/>
  <c r="Q169" i="1"/>
  <c r="R178" i="1"/>
  <c r="O207" i="1"/>
  <c r="P207" i="1"/>
  <c r="P214" i="1"/>
  <c r="O214" i="1"/>
  <c r="Q217" i="1"/>
  <c r="R217" i="1"/>
  <c r="O226" i="1"/>
  <c r="P226" i="1"/>
  <c r="O242" i="1"/>
  <c r="P242" i="1"/>
  <c r="O245" i="1"/>
  <c r="P245" i="1"/>
  <c r="R245" i="1" s="1"/>
  <c r="P249" i="1"/>
  <c r="O249" i="1"/>
  <c r="Q310" i="1"/>
  <c r="Q278" i="1"/>
  <c r="Q262" i="1"/>
  <c r="P297" i="1"/>
  <c r="Q297" i="1" s="1"/>
  <c r="P265" i="1"/>
  <c r="Q265" i="1" s="1"/>
  <c r="Q299" i="1"/>
  <c r="S299" i="1" s="1"/>
  <c r="Q267" i="1"/>
  <c r="S293" i="1"/>
  <c r="Q308" i="1"/>
  <c r="R308" i="1"/>
  <c r="Q276" i="1"/>
  <c r="R276" i="1"/>
  <c r="Q313" i="1"/>
  <c r="O229" i="1"/>
  <c r="P229" i="1"/>
  <c r="R30" i="1"/>
  <c r="R42" i="1"/>
  <c r="O47" i="1"/>
  <c r="O60" i="1"/>
  <c r="O62" i="1"/>
  <c r="R62" i="1" s="1"/>
  <c r="P77" i="1"/>
  <c r="Q77" i="1" s="1"/>
  <c r="O95" i="1"/>
  <c r="Q95" i="1" s="1"/>
  <c r="O98" i="1"/>
  <c r="P98" i="1"/>
  <c r="O109" i="1"/>
  <c r="R109" i="1" s="1"/>
  <c r="P122" i="1"/>
  <c r="O125" i="1"/>
  <c r="R125" i="1" s="1"/>
  <c r="O128" i="1"/>
  <c r="R128" i="1" s="1"/>
  <c r="O131" i="1"/>
  <c r="Q131" i="1" s="1"/>
  <c r="O187" i="1"/>
  <c r="P208" i="1"/>
  <c r="O208" i="1"/>
  <c r="O218" i="1"/>
  <c r="P218" i="1"/>
  <c r="Q326" i="1"/>
  <c r="S326" i="1" s="1"/>
  <c r="S325" i="1"/>
  <c r="P305" i="1"/>
  <c r="Q305" i="1" s="1"/>
  <c r="P273" i="1"/>
  <c r="R273" i="1" s="1"/>
  <c r="Q307" i="1"/>
  <c r="S307" i="1" s="1"/>
  <c r="Q275" i="1"/>
  <c r="O190" i="1"/>
  <c r="O238" i="1"/>
  <c r="R238" i="1" s="1"/>
  <c r="O246" i="1"/>
  <c r="O252" i="1"/>
  <c r="P106" i="1"/>
  <c r="R106" i="1" s="1"/>
  <c r="O134" i="1"/>
  <c r="P149" i="1"/>
  <c r="Q149" i="1" s="1"/>
  <c r="P159" i="1"/>
  <c r="R159" i="1" s="1"/>
  <c r="O182" i="1"/>
  <c r="O203" i="1"/>
  <c r="P215" i="1"/>
  <c r="P73" i="1"/>
  <c r="O73" i="1"/>
  <c r="R111" i="1"/>
  <c r="Q111" i="1"/>
  <c r="P12" i="1"/>
  <c r="O12" i="1"/>
  <c r="P96" i="1"/>
  <c r="O96" i="1"/>
  <c r="O138" i="1"/>
  <c r="P138" i="1"/>
  <c r="O143" i="1"/>
  <c r="P143" i="1"/>
  <c r="O167" i="1"/>
  <c r="P167" i="1"/>
  <c r="P16" i="1"/>
  <c r="O16" i="1"/>
  <c r="P65" i="1"/>
  <c r="O65" i="1"/>
  <c r="P103" i="1"/>
  <c r="O103" i="1"/>
  <c r="P116" i="1"/>
  <c r="O116" i="1"/>
  <c r="O3" i="1"/>
  <c r="R87" i="1"/>
  <c r="Q87" i="1"/>
  <c r="P101" i="1"/>
  <c r="O101" i="1"/>
  <c r="P8" i="1"/>
  <c r="R8" i="1" s="1"/>
  <c r="Q30" i="1"/>
  <c r="Q17" i="1"/>
  <c r="O7" i="1"/>
  <c r="O9" i="1"/>
  <c r="P81" i="1"/>
  <c r="O81" i="1"/>
  <c r="R97" i="1"/>
  <c r="Q97" i="1"/>
  <c r="R112" i="1"/>
  <c r="Q112" i="1"/>
  <c r="R25" i="1"/>
  <c r="O133" i="1"/>
  <c r="P133" i="1"/>
  <c r="O5" i="1"/>
  <c r="P2" i="1"/>
  <c r="Q57" i="1"/>
  <c r="P99" i="1"/>
  <c r="O99" i="1"/>
  <c r="P4" i="1"/>
  <c r="Q4" i="1" s="1"/>
  <c r="O11" i="1"/>
  <c r="R55" i="1"/>
  <c r="P86" i="1"/>
  <c r="O86" i="1"/>
  <c r="R104" i="1"/>
  <c r="Q104" i="1"/>
  <c r="R122" i="1"/>
  <c r="Q122" i="1"/>
  <c r="P163" i="1"/>
  <c r="O163" i="1"/>
  <c r="O20" i="1"/>
  <c r="O24" i="1"/>
  <c r="O28" i="1"/>
  <c r="O32" i="1"/>
  <c r="P147" i="1"/>
  <c r="O147" i="1"/>
  <c r="O151" i="1"/>
  <c r="P151" i="1"/>
  <c r="O115" i="1"/>
  <c r="P135" i="1"/>
  <c r="R135" i="1" s="1"/>
  <c r="Q145" i="1"/>
  <c r="O157" i="1"/>
  <c r="P157" i="1"/>
  <c r="P168" i="1"/>
  <c r="O168" i="1"/>
  <c r="O191" i="1"/>
  <c r="P191" i="1"/>
  <c r="Q105" i="1"/>
  <c r="S105" i="1" s="1"/>
  <c r="P114" i="1"/>
  <c r="Q114" i="1" s="1"/>
  <c r="O118" i="1"/>
  <c r="O68" i="1"/>
  <c r="O123" i="1"/>
  <c r="P127" i="1"/>
  <c r="R127" i="1" s="1"/>
  <c r="O130" i="1"/>
  <c r="R137" i="1"/>
  <c r="P152" i="1"/>
  <c r="O152" i="1"/>
  <c r="R77" i="1"/>
  <c r="R117" i="1"/>
  <c r="P136" i="1"/>
  <c r="O136" i="1"/>
  <c r="O154" i="1"/>
  <c r="P154" i="1"/>
  <c r="R160" i="1"/>
  <c r="Q160" i="1"/>
  <c r="P175" i="1"/>
  <c r="R175" i="1" s="1"/>
  <c r="Q178" i="1"/>
  <c r="P186" i="1"/>
  <c r="Q186" i="1" s="1"/>
  <c r="P189" i="1"/>
  <c r="O200" i="1"/>
  <c r="O211" i="1"/>
  <c r="Q225" i="1"/>
  <c r="P239" i="1"/>
  <c r="P247" i="1"/>
  <c r="O247" i="1"/>
  <c r="P255" i="1"/>
  <c r="O255" i="1"/>
  <c r="Q258" i="1"/>
  <c r="R258" i="1"/>
  <c r="P202" i="1"/>
  <c r="P205" i="1"/>
  <c r="Q205" i="1" s="1"/>
  <c r="O216" i="1"/>
  <c r="O227" i="1"/>
  <c r="P199" i="1"/>
  <c r="Q199" i="1" s="1"/>
  <c r="P210" i="1"/>
  <c r="Q210" i="1" s="1"/>
  <c r="P213" i="1"/>
  <c r="R221" i="1"/>
  <c r="O224" i="1"/>
  <c r="Q230" i="1"/>
  <c r="O235" i="1"/>
  <c r="R244" i="1"/>
  <c r="O256" i="1"/>
  <c r="O232" i="1"/>
  <c r="P162" i="1"/>
  <c r="Q162" i="1" s="1"/>
  <c r="P165" i="1"/>
  <c r="Q165" i="1" s="1"/>
  <c r="O176" i="1"/>
  <c r="O240" i="1"/>
  <c r="O248" i="1"/>
  <c r="P250" i="1"/>
  <c r="R181" i="1"/>
  <c r="O184" i="1"/>
  <c r="O195" i="1"/>
  <c r="P223" i="1"/>
  <c r="P234" i="1"/>
  <c r="P237" i="1"/>
  <c r="Q237" i="1" s="1"/>
  <c r="O254" i="1"/>
  <c r="O253" i="1"/>
  <c r="O259" i="1"/>
  <c r="P260" i="1"/>
  <c r="Q260" i="1" s="1"/>
  <c r="Q346" i="1" l="1"/>
  <c r="Q236" i="1"/>
  <c r="Q142" i="1"/>
  <c r="R249" i="1"/>
  <c r="R18" i="1"/>
  <c r="S431" i="1"/>
  <c r="S424" i="1"/>
  <c r="R322" i="1"/>
  <c r="S322" i="1" s="1"/>
  <c r="S389" i="1"/>
  <c r="R179" i="1"/>
  <c r="R292" i="1"/>
  <c r="Q426" i="1"/>
  <c r="S390" i="1"/>
  <c r="Q257" i="1"/>
  <c r="Q33" i="1"/>
  <c r="Q120" i="1"/>
  <c r="S120" i="1" s="1"/>
  <c r="R67" i="1"/>
  <c r="Q434" i="1"/>
  <c r="Q446" i="1"/>
  <c r="S406" i="1"/>
  <c r="R233" i="1"/>
  <c r="R141" i="1"/>
  <c r="S141" i="1" s="1"/>
  <c r="R92" i="1"/>
  <c r="S92" i="1" s="1"/>
  <c r="R155" i="1"/>
  <c r="Q172" i="1"/>
  <c r="Q209" i="1"/>
  <c r="Q386" i="1"/>
  <c r="S405" i="1"/>
  <c r="S373" i="1"/>
  <c r="R587" i="1"/>
  <c r="R57" i="1"/>
  <c r="Q449" i="1"/>
  <c r="R290" i="1"/>
  <c r="S290" i="1" s="1"/>
  <c r="S360" i="1"/>
  <c r="S408" i="1"/>
  <c r="R318" i="1"/>
  <c r="R44" i="1"/>
  <c r="Q294" i="1"/>
  <c r="S294" i="1" s="1"/>
  <c r="R296" i="1"/>
  <c r="S296" i="1" s="1"/>
  <c r="Q82" i="1"/>
  <c r="R19" i="1"/>
  <c r="R220" i="1"/>
  <c r="Q393" i="1"/>
  <c r="S393" i="1" s="1"/>
  <c r="S364" i="1"/>
  <c r="S336" i="1"/>
  <c r="R415" i="1"/>
  <c r="Q343" i="1"/>
  <c r="S343" i="1" s="1"/>
  <c r="S306" i="1"/>
  <c r="S367" i="1"/>
  <c r="Q90" i="1"/>
  <c r="R39" i="1"/>
  <c r="Q61" i="1"/>
  <c r="Q75" i="1"/>
  <c r="S309" i="1"/>
  <c r="S357" i="1"/>
  <c r="S754" i="1"/>
  <c r="Q19" i="1"/>
  <c r="R182" i="1"/>
  <c r="S155" i="1"/>
  <c r="Q84" i="1"/>
  <c r="S397" i="1"/>
  <c r="S521" i="1"/>
  <c r="Q185" i="1"/>
  <c r="Q166" i="1"/>
  <c r="S166" i="1" s="1"/>
  <c r="S409" i="1"/>
  <c r="S366" i="1"/>
  <c r="S365" i="1"/>
  <c r="R447" i="1"/>
  <c r="S381" i="1"/>
  <c r="S701" i="1"/>
  <c r="Q220" i="1"/>
  <c r="S417" i="1"/>
  <c r="Q450" i="1"/>
  <c r="S429" i="1"/>
  <c r="R64" i="1"/>
  <c r="R188" i="1"/>
  <c r="R35" i="1"/>
  <c r="R170" i="1"/>
  <c r="Q189" i="1"/>
  <c r="S361" i="1"/>
  <c r="S425" i="1"/>
  <c r="S437" i="1"/>
  <c r="R274" i="1"/>
  <c r="S274" i="1" s="1"/>
  <c r="Q188" i="1"/>
  <c r="S421" i="1"/>
  <c r="S334" i="1"/>
  <c r="Q249" i="1"/>
  <c r="R246" i="1"/>
  <c r="R209" i="1"/>
  <c r="R193" i="1"/>
  <c r="Q330" i="1"/>
  <c r="S330" i="1" s="1"/>
  <c r="Q129" i="1"/>
  <c r="S298" i="1"/>
  <c r="Q159" i="1"/>
  <c r="S159" i="1" s="1"/>
  <c r="R156" i="1"/>
  <c r="S156" i="1" s="1"/>
  <c r="Q35" i="1"/>
  <c r="S262" i="1"/>
  <c r="R312" i="1"/>
  <c r="S312" i="1" s="1"/>
  <c r="S314" i="1"/>
  <c r="Q338" i="1"/>
  <c r="S338" i="1" s="1"/>
  <c r="Q370" i="1"/>
  <c r="S370" i="1" s="1"/>
  <c r="S420" i="1"/>
  <c r="S430" i="1"/>
  <c r="S404" i="1"/>
  <c r="R61" i="1"/>
  <c r="Q64" i="1"/>
  <c r="Q49" i="1"/>
  <c r="S278" i="1"/>
  <c r="Q228" i="1"/>
  <c r="R391" i="1"/>
  <c r="S391" i="1" s="1"/>
  <c r="S452" i="1"/>
  <c r="S413" i="1"/>
  <c r="Q234" i="1"/>
  <c r="R223" i="1"/>
  <c r="Q246" i="1"/>
  <c r="R213" i="1"/>
  <c r="Q27" i="1"/>
  <c r="R45" i="1"/>
  <c r="Q378" i="1"/>
  <c r="S378" i="1" s="1"/>
  <c r="Q410" i="1"/>
  <c r="Q382" i="1"/>
  <c r="S382" i="1" s="1"/>
  <c r="S694" i="1"/>
  <c r="R215" i="1"/>
  <c r="R286" i="1"/>
  <c r="Q201" i="1"/>
  <c r="S634" i="1"/>
  <c r="S282" i="1"/>
  <c r="S362" i="1"/>
  <c r="S394" i="1"/>
  <c r="S380" i="1"/>
  <c r="R532" i="1"/>
  <c r="Q532" i="1"/>
  <c r="R548" i="1"/>
  <c r="Q548" i="1"/>
  <c r="R564" i="1"/>
  <c r="Q564" i="1"/>
  <c r="R527" i="1"/>
  <c r="Q527" i="1"/>
  <c r="Q595" i="1"/>
  <c r="R595" i="1"/>
  <c r="Q543" i="1"/>
  <c r="R543" i="1"/>
  <c r="R611" i="1"/>
  <c r="Q611" i="1"/>
  <c r="R559" i="1"/>
  <c r="Q559" i="1"/>
  <c r="Q627" i="1"/>
  <c r="R627" i="1"/>
  <c r="Q582" i="1"/>
  <c r="R582" i="1"/>
  <c r="Q530" i="1"/>
  <c r="R530" i="1"/>
  <c r="R598" i="1"/>
  <c r="Q598" i="1"/>
  <c r="R546" i="1"/>
  <c r="Q546" i="1"/>
  <c r="R614" i="1"/>
  <c r="Q614" i="1"/>
  <c r="Q562" i="1"/>
  <c r="R562" i="1"/>
  <c r="Q750" i="1"/>
  <c r="R750" i="1"/>
  <c r="R645" i="1"/>
  <c r="Q645" i="1"/>
  <c r="Q473" i="1"/>
  <c r="R473" i="1"/>
  <c r="R661" i="1"/>
  <c r="Q661" i="1"/>
  <c r="Q489" i="1"/>
  <c r="R489" i="1"/>
  <c r="R677" i="1"/>
  <c r="Q677" i="1"/>
  <c r="Q753" i="1"/>
  <c r="R753" i="1"/>
  <c r="R768" i="1"/>
  <c r="Q768" i="1"/>
  <c r="Q716" i="1"/>
  <c r="R716" i="1"/>
  <c r="Q544" i="1"/>
  <c r="R544" i="1"/>
  <c r="Q612" i="1"/>
  <c r="R612" i="1"/>
  <c r="R560" i="1"/>
  <c r="Q560" i="1"/>
  <c r="Q628" i="1"/>
  <c r="R628" i="1"/>
  <c r="Q703" i="1"/>
  <c r="R703" i="1"/>
  <c r="Q719" i="1"/>
  <c r="R719" i="1"/>
  <c r="R735" i="1"/>
  <c r="Q735" i="1"/>
  <c r="Q803" i="1"/>
  <c r="R803" i="1"/>
  <c r="R631" i="1"/>
  <c r="Q631" i="1"/>
  <c r="Q534" i="1"/>
  <c r="R534" i="1"/>
  <c r="R550" i="1"/>
  <c r="Q550" i="1"/>
  <c r="R566" i="1"/>
  <c r="Q566" i="1"/>
  <c r="Q777" i="1"/>
  <c r="R777" i="1"/>
  <c r="Q793" i="1"/>
  <c r="R793" i="1"/>
  <c r="R689" i="1"/>
  <c r="Q689" i="1"/>
  <c r="Q712" i="1"/>
  <c r="R712" i="1"/>
  <c r="Q728" i="1"/>
  <c r="R728" i="1"/>
  <c r="Q744" i="1"/>
  <c r="R744" i="1"/>
  <c r="Q475" i="1"/>
  <c r="R475" i="1"/>
  <c r="Q491" i="1"/>
  <c r="R491" i="1"/>
  <c r="Q507" i="1"/>
  <c r="R507" i="1"/>
  <c r="Q462" i="1"/>
  <c r="R462" i="1"/>
  <c r="Q478" i="1"/>
  <c r="R478" i="1"/>
  <c r="Q494" i="1"/>
  <c r="R494" i="1"/>
  <c r="Q510" i="1"/>
  <c r="R510" i="1"/>
  <c r="R525" i="1"/>
  <c r="Q525" i="1"/>
  <c r="R541" i="1"/>
  <c r="Q541" i="1"/>
  <c r="R557" i="1"/>
  <c r="Q557" i="1"/>
  <c r="Q805" i="1"/>
  <c r="R805" i="1"/>
  <c r="R633" i="1"/>
  <c r="Q633" i="1"/>
  <c r="Q648" i="1"/>
  <c r="R648" i="1"/>
  <c r="Q596" i="1"/>
  <c r="R596" i="1"/>
  <c r="R492" i="1"/>
  <c r="Q492" i="1"/>
  <c r="R508" i="1"/>
  <c r="Q508" i="1"/>
  <c r="Q583" i="1"/>
  <c r="R583" i="1"/>
  <c r="Q771" i="1"/>
  <c r="R771" i="1"/>
  <c r="R599" i="1"/>
  <c r="Q599" i="1"/>
  <c r="R787" i="1"/>
  <c r="Q787" i="1"/>
  <c r="Q615" i="1"/>
  <c r="R615" i="1"/>
  <c r="Q683" i="1"/>
  <c r="R683" i="1"/>
  <c r="Q511" i="1"/>
  <c r="R511" i="1"/>
  <c r="R714" i="1"/>
  <c r="Q714" i="1"/>
  <c r="Q730" i="1"/>
  <c r="R730" i="1"/>
  <c r="Q746" i="1"/>
  <c r="R746" i="1"/>
  <c r="R709" i="1"/>
  <c r="Q709" i="1"/>
  <c r="Q657" i="1"/>
  <c r="R657" i="1"/>
  <c r="R725" i="1"/>
  <c r="Q725" i="1"/>
  <c r="R673" i="1"/>
  <c r="Q673" i="1"/>
  <c r="Q741" i="1"/>
  <c r="R741" i="1"/>
  <c r="Q569" i="1"/>
  <c r="R569" i="1"/>
  <c r="S340" i="1"/>
  <c r="Q764" i="1"/>
  <c r="R764" i="1"/>
  <c r="Q592" i="1"/>
  <c r="R592" i="1"/>
  <c r="Q780" i="1"/>
  <c r="R780" i="1"/>
  <c r="Q608" i="1"/>
  <c r="R608" i="1"/>
  <c r="Q796" i="1"/>
  <c r="R796" i="1"/>
  <c r="R624" i="1"/>
  <c r="Q624" i="1"/>
  <c r="Q812" i="1"/>
  <c r="R812" i="1"/>
  <c r="Q775" i="1"/>
  <c r="R775" i="1"/>
  <c r="R791" i="1"/>
  <c r="Q791" i="1"/>
  <c r="Q807" i="1"/>
  <c r="R807" i="1"/>
  <c r="Q762" i="1"/>
  <c r="R762" i="1"/>
  <c r="Q778" i="1"/>
  <c r="R778" i="1"/>
  <c r="Q794" i="1"/>
  <c r="R794" i="1"/>
  <c r="R810" i="1"/>
  <c r="Q810" i="1"/>
  <c r="R705" i="1"/>
  <c r="Q705" i="1"/>
  <c r="Q721" i="1"/>
  <c r="R721" i="1"/>
  <c r="Q737" i="1"/>
  <c r="R737" i="1"/>
  <c r="R685" i="1"/>
  <c r="Q685" i="1"/>
  <c r="Q513" i="1"/>
  <c r="R513" i="1"/>
  <c r="Q528" i="1"/>
  <c r="R528" i="1"/>
  <c r="R476" i="1"/>
  <c r="Q476" i="1"/>
  <c r="Q792" i="1"/>
  <c r="R792" i="1"/>
  <c r="Q808" i="1"/>
  <c r="R808" i="1"/>
  <c r="Q463" i="1"/>
  <c r="R463" i="1"/>
  <c r="Q651" i="1"/>
  <c r="R651" i="1"/>
  <c r="Q479" i="1"/>
  <c r="R479" i="1"/>
  <c r="Q667" i="1"/>
  <c r="R667" i="1"/>
  <c r="Q495" i="1"/>
  <c r="R495" i="1"/>
  <c r="Q563" i="1"/>
  <c r="R563" i="1"/>
  <c r="R646" i="1"/>
  <c r="Q646" i="1"/>
  <c r="Q594" i="1"/>
  <c r="R594" i="1"/>
  <c r="Q662" i="1"/>
  <c r="R662" i="1"/>
  <c r="R610" i="1"/>
  <c r="Q610" i="1"/>
  <c r="R798" i="1"/>
  <c r="Q798" i="1"/>
  <c r="Q626" i="1"/>
  <c r="R626" i="1"/>
  <c r="R589" i="1"/>
  <c r="Q589" i="1"/>
  <c r="R537" i="1"/>
  <c r="Q537" i="1"/>
  <c r="R605" i="1"/>
  <c r="Q605" i="1"/>
  <c r="Q553" i="1"/>
  <c r="R553" i="1"/>
  <c r="R621" i="1"/>
  <c r="Q621" i="1"/>
  <c r="Q644" i="1"/>
  <c r="R644" i="1"/>
  <c r="R472" i="1"/>
  <c r="Q472" i="1"/>
  <c r="Q660" i="1"/>
  <c r="R660" i="1"/>
  <c r="Q488" i="1"/>
  <c r="R488" i="1"/>
  <c r="Q676" i="1"/>
  <c r="R676" i="1"/>
  <c r="R504" i="1"/>
  <c r="Q504" i="1"/>
  <c r="Q692" i="1"/>
  <c r="R692" i="1"/>
  <c r="R707" i="1"/>
  <c r="Q707" i="1"/>
  <c r="Q655" i="1"/>
  <c r="R655" i="1"/>
  <c r="Q723" i="1"/>
  <c r="R723" i="1"/>
  <c r="R671" i="1"/>
  <c r="Q671" i="1"/>
  <c r="Q739" i="1"/>
  <c r="R739" i="1"/>
  <c r="R687" i="1"/>
  <c r="Q687" i="1"/>
  <c r="Q642" i="1"/>
  <c r="R642" i="1"/>
  <c r="R590" i="1"/>
  <c r="Q590" i="1"/>
  <c r="Q658" i="1"/>
  <c r="R658" i="1"/>
  <c r="Q726" i="1"/>
  <c r="R726" i="1"/>
  <c r="R674" i="1"/>
  <c r="Q674" i="1"/>
  <c r="R622" i="1"/>
  <c r="Q622" i="1"/>
  <c r="Q690" i="1"/>
  <c r="R690" i="1"/>
  <c r="Q585" i="1"/>
  <c r="R585" i="1"/>
  <c r="Q773" i="1"/>
  <c r="R773" i="1"/>
  <c r="R601" i="1"/>
  <c r="Q601" i="1"/>
  <c r="Q789" i="1"/>
  <c r="R789" i="1"/>
  <c r="Q617" i="1"/>
  <c r="R617" i="1"/>
  <c r="R565" i="1"/>
  <c r="Q565" i="1"/>
  <c r="S638" i="1"/>
  <c r="Q776" i="1"/>
  <c r="R776" i="1"/>
  <c r="Q724" i="1"/>
  <c r="R724" i="1"/>
  <c r="R672" i="1"/>
  <c r="Q672" i="1"/>
  <c r="Q740" i="1"/>
  <c r="R740" i="1"/>
  <c r="R688" i="1"/>
  <c r="Q688" i="1"/>
  <c r="Q531" i="1"/>
  <c r="R531" i="1"/>
  <c r="Q547" i="1"/>
  <c r="R547" i="1"/>
  <c r="Q743" i="1"/>
  <c r="R743" i="1"/>
  <c r="R766" i="1"/>
  <c r="Q766" i="1"/>
  <c r="Q474" i="1"/>
  <c r="R474" i="1"/>
  <c r="Q782" i="1"/>
  <c r="R782" i="1"/>
  <c r="Q490" i="1"/>
  <c r="R490" i="1"/>
  <c r="Q678" i="1"/>
  <c r="R678" i="1"/>
  <c r="Q506" i="1"/>
  <c r="R506" i="1"/>
  <c r="R469" i="1"/>
  <c r="Q469" i="1"/>
  <c r="Q485" i="1"/>
  <c r="R485" i="1"/>
  <c r="R501" i="1"/>
  <c r="Q501" i="1"/>
  <c r="R70" i="1"/>
  <c r="R524" i="1"/>
  <c r="Q524" i="1"/>
  <c r="R540" i="1"/>
  <c r="Q540" i="1"/>
  <c r="R556" i="1"/>
  <c r="Q556" i="1"/>
  <c r="R572" i="1"/>
  <c r="Q572" i="1"/>
  <c r="Q587" i="1"/>
  <c r="R535" i="1"/>
  <c r="Q535" i="1"/>
  <c r="Q603" i="1"/>
  <c r="R603" i="1"/>
  <c r="R551" i="1"/>
  <c r="Q551" i="1"/>
  <c r="R619" i="1"/>
  <c r="Q619" i="1"/>
  <c r="Q567" i="1"/>
  <c r="R567" i="1"/>
  <c r="Q522" i="1"/>
  <c r="R522" i="1"/>
  <c r="Q710" i="1"/>
  <c r="R710" i="1"/>
  <c r="R538" i="1"/>
  <c r="Q538" i="1"/>
  <c r="R606" i="1"/>
  <c r="Q606" i="1"/>
  <c r="Q554" i="1"/>
  <c r="R554" i="1"/>
  <c r="Q742" i="1"/>
  <c r="R742" i="1"/>
  <c r="Q570" i="1"/>
  <c r="R570" i="1"/>
  <c r="Q465" i="1"/>
  <c r="R465" i="1"/>
  <c r="R653" i="1"/>
  <c r="Q653" i="1"/>
  <c r="Q481" i="1"/>
  <c r="R481" i="1"/>
  <c r="R669" i="1"/>
  <c r="Q669" i="1"/>
  <c r="Q497" i="1"/>
  <c r="R497" i="1"/>
  <c r="Q745" i="1"/>
  <c r="R745" i="1"/>
  <c r="Q656" i="1"/>
  <c r="R656" i="1"/>
  <c r="Q604" i="1"/>
  <c r="R604" i="1"/>
  <c r="Q552" i="1"/>
  <c r="R552" i="1"/>
  <c r="Q620" i="1"/>
  <c r="R620" i="1"/>
  <c r="Q568" i="1"/>
  <c r="R568" i="1"/>
  <c r="Q711" i="1"/>
  <c r="R711" i="1"/>
  <c r="Q727" i="1"/>
  <c r="R727" i="1"/>
  <c r="R623" i="1"/>
  <c r="Q623" i="1"/>
  <c r="R811" i="1"/>
  <c r="Q811" i="1"/>
  <c r="R526" i="1"/>
  <c r="Q526" i="1"/>
  <c r="Q542" i="1"/>
  <c r="R542" i="1"/>
  <c r="R558" i="1"/>
  <c r="Q558" i="1"/>
  <c r="R769" i="1"/>
  <c r="Q769" i="1"/>
  <c r="Q785" i="1"/>
  <c r="R785" i="1"/>
  <c r="Q801" i="1"/>
  <c r="R801" i="1"/>
  <c r="Q749" i="1"/>
  <c r="R749" i="1"/>
  <c r="S354" i="1"/>
  <c r="S386" i="1"/>
  <c r="S426" i="1"/>
  <c r="S445" i="1"/>
  <c r="R704" i="1"/>
  <c r="Q704" i="1"/>
  <c r="R720" i="1"/>
  <c r="Q720" i="1"/>
  <c r="R736" i="1"/>
  <c r="Q736" i="1"/>
  <c r="Q752" i="1"/>
  <c r="R752" i="1"/>
  <c r="R467" i="1"/>
  <c r="Q467" i="1"/>
  <c r="R483" i="1"/>
  <c r="Q483" i="1"/>
  <c r="Q499" i="1"/>
  <c r="R499" i="1"/>
  <c r="Q470" i="1"/>
  <c r="R470" i="1"/>
  <c r="Q486" i="1"/>
  <c r="R486" i="1"/>
  <c r="Q502" i="1"/>
  <c r="R502" i="1"/>
  <c r="R533" i="1"/>
  <c r="Q533" i="1"/>
  <c r="R549" i="1"/>
  <c r="Q549" i="1"/>
  <c r="Q625" i="1"/>
  <c r="R625" i="1"/>
  <c r="Q813" i="1"/>
  <c r="R813" i="1"/>
  <c r="Q708" i="1"/>
  <c r="R708" i="1"/>
  <c r="R536" i="1"/>
  <c r="Q536" i="1"/>
  <c r="Q484" i="1"/>
  <c r="R484" i="1"/>
  <c r="R500" i="1"/>
  <c r="Q500" i="1"/>
  <c r="Q763" i="1"/>
  <c r="R763" i="1"/>
  <c r="Q591" i="1"/>
  <c r="R591" i="1"/>
  <c r="Q779" i="1"/>
  <c r="R779" i="1"/>
  <c r="Q607" i="1"/>
  <c r="R607" i="1"/>
  <c r="Q795" i="1"/>
  <c r="R795" i="1"/>
  <c r="Q503" i="1"/>
  <c r="R503" i="1"/>
  <c r="Q691" i="1"/>
  <c r="R691" i="1"/>
  <c r="R706" i="1"/>
  <c r="Q706" i="1"/>
  <c r="R722" i="1"/>
  <c r="Q722" i="1"/>
  <c r="Q738" i="1"/>
  <c r="R738" i="1"/>
  <c r="R649" i="1"/>
  <c r="Q649" i="1"/>
  <c r="R717" i="1"/>
  <c r="Q717" i="1"/>
  <c r="Q665" i="1"/>
  <c r="R665" i="1"/>
  <c r="R733" i="1"/>
  <c r="Q733" i="1"/>
  <c r="Q681" i="1"/>
  <c r="R681" i="1"/>
  <c r="R629" i="1"/>
  <c r="Q629" i="1"/>
  <c r="Q584" i="1"/>
  <c r="R584" i="1"/>
  <c r="Q772" i="1"/>
  <c r="R772" i="1"/>
  <c r="R600" i="1"/>
  <c r="Q600" i="1"/>
  <c r="Q788" i="1"/>
  <c r="R788" i="1"/>
  <c r="Q616" i="1"/>
  <c r="R616" i="1"/>
  <c r="Q804" i="1"/>
  <c r="R804" i="1"/>
  <c r="R632" i="1"/>
  <c r="Q632" i="1"/>
  <c r="R767" i="1"/>
  <c r="Q767" i="1"/>
  <c r="Q783" i="1"/>
  <c r="R783" i="1"/>
  <c r="R799" i="1"/>
  <c r="Q799" i="1"/>
  <c r="Q770" i="1"/>
  <c r="R770" i="1"/>
  <c r="Q786" i="1"/>
  <c r="R786" i="1"/>
  <c r="Q802" i="1"/>
  <c r="R802" i="1"/>
  <c r="R713" i="1"/>
  <c r="Q713" i="1"/>
  <c r="Q729" i="1"/>
  <c r="R729" i="1"/>
  <c r="Q505" i="1"/>
  <c r="R505" i="1"/>
  <c r="R693" i="1"/>
  <c r="Q693" i="1"/>
  <c r="Q588" i="1"/>
  <c r="R588" i="1"/>
  <c r="Q784" i="1"/>
  <c r="R784" i="1"/>
  <c r="R800" i="1"/>
  <c r="Q800" i="1"/>
  <c r="Q643" i="1"/>
  <c r="R643" i="1"/>
  <c r="Q471" i="1"/>
  <c r="R471" i="1"/>
  <c r="R659" i="1"/>
  <c r="Q659" i="1"/>
  <c r="Q487" i="1"/>
  <c r="R487" i="1"/>
  <c r="Q675" i="1"/>
  <c r="R675" i="1"/>
  <c r="Q571" i="1"/>
  <c r="R571" i="1"/>
  <c r="R586" i="1"/>
  <c r="Q586" i="1"/>
  <c r="Q654" i="1"/>
  <c r="R654" i="1"/>
  <c r="Q602" i="1"/>
  <c r="R602" i="1"/>
  <c r="R790" i="1"/>
  <c r="Q790" i="1"/>
  <c r="Q618" i="1"/>
  <c r="R618" i="1"/>
  <c r="Q806" i="1"/>
  <c r="R806" i="1"/>
  <c r="Q529" i="1"/>
  <c r="R529" i="1"/>
  <c r="R597" i="1"/>
  <c r="Q597" i="1"/>
  <c r="R545" i="1"/>
  <c r="Q545" i="1"/>
  <c r="R613" i="1"/>
  <c r="Q613" i="1"/>
  <c r="Q561" i="1"/>
  <c r="R561" i="1"/>
  <c r="R509" i="1"/>
  <c r="Q509" i="1"/>
  <c r="Q464" i="1"/>
  <c r="R464" i="1"/>
  <c r="Q652" i="1"/>
  <c r="R652" i="1"/>
  <c r="Q480" i="1"/>
  <c r="R480" i="1"/>
  <c r="Q668" i="1"/>
  <c r="R668" i="1"/>
  <c r="Q496" i="1"/>
  <c r="R496" i="1"/>
  <c r="Q684" i="1"/>
  <c r="R684" i="1"/>
  <c r="Q512" i="1"/>
  <c r="R512" i="1"/>
  <c r="Q647" i="1"/>
  <c r="R647" i="1"/>
  <c r="R715" i="1"/>
  <c r="Q715" i="1"/>
  <c r="R663" i="1"/>
  <c r="Q663" i="1"/>
  <c r="R731" i="1"/>
  <c r="Q731" i="1"/>
  <c r="Q679" i="1"/>
  <c r="R679" i="1"/>
  <c r="Q747" i="1"/>
  <c r="R747" i="1"/>
  <c r="Q702" i="1"/>
  <c r="R702" i="1"/>
  <c r="R650" i="1"/>
  <c r="Q650" i="1"/>
  <c r="Q718" i="1"/>
  <c r="R718" i="1"/>
  <c r="Q666" i="1"/>
  <c r="R666" i="1"/>
  <c r="Q734" i="1"/>
  <c r="R734" i="1"/>
  <c r="Q682" i="1"/>
  <c r="R682" i="1"/>
  <c r="R630" i="1"/>
  <c r="Q630" i="1"/>
  <c r="Q765" i="1"/>
  <c r="R765" i="1"/>
  <c r="Q593" i="1"/>
  <c r="R593" i="1"/>
  <c r="Q781" i="1"/>
  <c r="R781" i="1"/>
  <c r="R609" i="1"/>
  <c r="Q609" i="1"/>
  <c r="Q797" i="1"/>
  <c r="R797" i="1"/>
  <c r="R573" i="1"/>
  <c r="Q573" i="1"/>
  <c r="R468" i="1"/>
  <c r="Q468" i="1"/>
  <c r="Q664" i="1"/>
  <c r="R664" i="1"/>
  <c r="Q732" i="1"/>
  <c r="R732" i="1"/>
  <c r="Q680" i="1"/>
  <c r="R680" i="1"/>
  <c r="Q748" i="1"/>
  <c r="R748" i="1"/>
  <c r="Q523" i="1"/>
  <c r="R523" i="1"/>
  <c r="Q539" i="1"/>
  <c r="R539" i="1"/>
  <c r="Q555" i="1"/>
  <c r="R555" i="1"/>
  <c r="Q751" i="1"/>
  <c r="R751" i="1"/>
  <c r="Q466" i="1"/>
  <c r="R466" i="1"/>
  <c r="Q774" i="1"/>
  <c r="R774" i="1"/>
  <c r="Q482" i="1"/>
  <c r="R482" i="1"/>
  <c r="Q670" i="1"/>
  <c r="R670" i="1"/>
  <c r="Q498" i="1"/>
  <c r="R498" i="1"/>
  <c r="Q686" i="1"/>
  <c r="R686" i="1"/>
  <c r="R477" i="1"/>
  <c r="Q477" i="1"/>
  <c r="R493" i="1"/>
  <c r="Q493" i="1"/>
  <c r="Q809" i="1"/>
  <c r="R809" i="1"/>
  <c r="S432" i="1"/>
  <c r="Q407" i="1"/>
  <c r="S407" i="1" s="1"/>
  <c r="Q83" i="1"/>
  <c r="Q418" i="1"/>
  <c r="S418" i="1" s="1"/>
  <c r="S450" i="1"/>
  <c r="R375" i="1"/>
  <c r="S375" i="1" s="1"/>
  <c r="S415" i="1"/>
  <c r="R23" i="1"/>
  <c r="S414" i="1"/>
  <c r="S392" i="1"/>
  <c r="S335" i="1"/>
  <c r="R359" i="1"/>
  <c r="S359" i="1" s="1"/>
  <c r="R183" i="1"/>
  <c r="S439" i="1"/>
  <c r="S399" i="1"/>
  <c r="S332" i="1"/>
  <c r="S447" i="1"/>
  <c r="S396" i="1"/>
  <c r="S342" i="1"/>
  <c r="Q372" i="1"/>
  <c r="S372" i="1" s="1"/>
  <c r="Q14" i="1"/>
  <c r="Q70" i="1"/>
  <c r="S350" i="1"/>
  <c r="S436" i="1"/>
  <c r="Q251" i="1"/>
  <c r="R218" i="1"/>
  <c r="S446" i="1"/>
  <c r="R454" i="1"/>
  <c r="S454" i="1" s="1"/>
  <c r="S402" i="1"/>
  <c r="S434" i="1"/>
  <c r="Q22" i="1"/>
  <c r="R110" i="1"/>
  <c r="Q54" i="1"/>
  <c r="R6" i="1"/>
  <c r="S301" i="1"/>
  <c r="Q2" i="1"/>
  <c r="Q126" i="1"/>
  <c r="S126" i="1" s="1"/>
  <c r="R113" i="1"/>
  <c r="R149" i="1"/>
  <c r="S149" i="1" s="1"/>
  <c r="R153" i="1"/>
  <c r="Q37" i="1"/>
  <c r="Q187" i="1"/>
  <c r="Q48" i="1"/>
  <c r="S121" i="1"/>
  <c r="R241" i="1"/>
  <c r="R264" i="1"/>
  <c r="R302" i="1"/>
  <c r="S302" i="1" s="1"/>
  <c r="Q192" i="1"/>
  <c r="S140" i="1"/>
  <c r="Q243" i="1"/>
  <c r="Q193" i="1"/>
  <c r="Q144" i="1"/>
  <c r="S144" i="1" s="1"/>
  <c r="R14" i="1"/>
  <c r="S267" i="1"/>
  <c r="S272" i="1"/>
  <c r="R250" i="1"/>
  <c r="R80" i="1"/>
  <c r="S346" i="1"/>
  <c r="S410" i="1"/>
  <c r="S442" i="1"/>
  <c r="Q43" i="1"/>
  <c r="S310" i="1"/>
  <c r="S441" i="1"/>
  <c r="S129" i="1"/>
  <c r="R48" i="1"/>
  <c r="S318" i="1"/>
  <c r="Q245" i="1"/>
  <c r="S345" i="1"/>
  <c r="R180" i="1"/>
  <c r="R50" i="1"/>
  <c r="Q202" i="1"/>
  <c r="Q204" i="1"/>
  <c r="S264" i="1"/>
  <c r="S377" i="1"/>
  <c r="S449" i="1"/>
  <c r="R339" i="1"/>
  <c r="Q339" i="1"/>
  <c r="R403" i="1"/>
  <c r="Q403" i="1"/>
  <c r="S286" i="1"/>
  <c r="S169" i="1"/>
  <c r="Q51" i="1"/>
  <c r="R197" i="1"/>
  <c r="R281" i="1"/>
  <c r="R222" i="1"/>
  <c r="R347" i="1"/>
  <c r="Q347" i="1"/>
  <c r="R411" i="1"/>
  <c r="Q411" i="1"/>
  <c r="Q196" i="1"/>
  <c r="R59" i="1"/>
  <c r="R355" i="1"/>
  <c r="Q355" i="1"/>
  <c r="R419" i="1"/>
  <c r="Q419" i="1"/>
  <c r="R363" i="1"/>
  <c r="Q363" i="1"/>
  <c r="R427" i="1"/>
  <c r="Q427" i="1"/>
  <c r="R371" i="1"/>
  <c r="Q371" i="1"/>
  <c r="R435" i="1"/>
  <c r="Q435" i="1"/>
  <c r="S328" i="1"/>
  <c r="R379" i="1"/>
  <c r="Q379" i="1"/>
  <c r="R443" i="1"/>
  <c r="Q443" i="1"/>
  <c r="R387" i="1"/>
  <c r="Q387" i="1"/>
  <c r="R451" i="1"/>
  <c r="Q451" i="1"/>
  <c r="S451" i="1" s="1"/>
  <c r="Q208" i="1"/>
  <c r="S113" i="1"/>
  <c r="R331" i="1"/>
  <c r="Q331" i="1"/>
  <c r="R395" i="1"/>
  <c r="Q395" i="1"/>
  <c r="S288" i="1"/>
  <c r="S257" i="1"/>
  <c r="S137" i="1"/>
  <c r="R132" i="1"/>
  <c r="S132" i="1" s="1"/>
  <c r="R239" i="1"/>
  <c r="Q67" i="1"/>
  <c r="R51" i="1"/>
  <c r="Q59" i="1"/>
  <c r="Q241" i="1"/>
  <c r="R52" i="1"/>
  <c r="Q222" i="1"/>
  <c r="R36" i="1"/>
  <c r="Q50" i="1"/>
  <c r="R174" i="1"/>
  <c r="R196" i="1"/>
  <c r="S112" i="1"/>
  <c r="R31" i="1"/>
  <c r="R34" i="1"/>
  <c r="R10" i="1"/>
  <c r="R38" i="1"/>
  <c r="R270" i="1"/>
  <c r="Q270" i="1"/>
  <c r="S275" i="1"/>
  <c r="Q41" i="1"/>
  <c r="R194" i="1"/>
  <c r="R251" i="1"/>
  <c r="Q280" i="1"/>
  <c r="S280" i="1" s="1"/>
  <c r="S285" i="1"/>
  <c r="R204" i="1"/>
  <c r="S90" i="1"/>
  <c r="Q38" i="1"/>
  <c r="R15" i="1"/>
  <c r="Q46" i="1"/>
  <c r="Q219" i="1"/>
  <c r="Q179" i="1"/>
  <c r="Q194" i="1"/>
  <c r="Q52" i="1"/>
  <c r="R201" i="1"/>
  <c r="R29" i="1"/>
  <c r="Q26" i="1"/>
  <c r="R47" i="1"/>
  <c r="Q74" i="1"/>
  <c r="R56" i="1"/>
  <c r="R242" i="1"/>
  <c r="R207" i="1"/>
  <c r="R58" i="1"/>
  <c r="R66" i="1"/>
  <c r="Q63" i="1"/>
  <c r="S104" i="1"/>
  <c r="S97" i="1"/>
  <c r="Q102" i="1"/>
  <c r="S102" i="1" s="1"/>
  <c r="Q45" i="1"/>
  <c r="R82" i="1"/>
  <c r="R192" i="1"/>
  <c r="S323" i="1"/>
  <c r="Q174" i="1"/>
  <c r="Q94" i="1"/>
  <c r="S94" i="1" s="1"/>
  <c r="R100" i="1"/>
  <c r="Q197" i="1"/>
  <c r="R150" i="1"/>
  <c r="Q6" i="1"/>
  <c r="R260" i="1"/>
  <c r="S260" i="1" s="1"/>
  <c r="R208" i="1"/>
  <c r="Q161" i="1"/>
  <c r="R72" i="1"/>
  <c r="R108" i="1"/>
  <c r="R146" i="1"/>
  <c r="S146" i="1" s="1"/>
  <c r="R114" i="1"/>
  <c r="S114" i="1" s="1"/>
  <c r="Q34" i="1"/>
  <c r="R161" i="1"/>
  <c r="R289" i="1"/>
  <c r="S289" i="1" s="1"/>
  <c r="Q226" i="1"/>
  <c r="R26" i="1"/>
  <c r="R93" i="1"/>
  <c r="S93" i="1" s="1"/>
  <c r="S122" i="1"/>
  <c r="S300" i="1"/>
  <c r="Q47" i="1"/>
  <c r="Q250" i="1"/>
  <c r="Q171" i="1"/>
  <c r="S171" i="1" s="1"/>
  <c r="Q15" i="1"/>
  <c r="S110" i="1"/>
  <c r="R187" i="1"/>
  <c r="Q53" i="1"/>
  <c r="Q109" i="1"/>
  <c r="S109" i="1" s="1"/>
  <c r="Q218" i="1"/>
  <c r="R229" i="1"/>
  <c r="S284" i="1"/>
  <c r="Q231" i="1"/>
  <c r="S150" i="1"/>
  <c r="R265" i="1"/>
  <c r="S265" i="1" s="1"/>
  <c r="Q273" i="1"/>
  <c r="S273" i="1" s="1"/>
  <c r="Q148" i="1"/>
  <c r="S148" i="1" s="1"/>
  <c r="Q239" i="1"/>
  <c r="S160" i="1"/>
  <c r="R4" i="1"/>
  <c r="Q23" i="1"/>
  <c r="S291" i="1"/>
  <c r="Q182" i="1"/>
  <c r="R219" i="1"/>
  <c r="R131" i="1"/>
  <c r="S131" i="1" s="1"/>
  <c r="Q134" i="1"/>
  <c r="R134" i="1"/>
  <c r="Q190" i="1"/>
  <c r="R190" i="1"/>
  <c r="S276" i="1"/>
  <c r="Q158" i="1"/>
  <c r="R158" i="1"/>
  <c r="Q18" i="1"/>
  <c r="Q177" i="1"/>
  <c r="R177" i="1"/>
  <c r="Q40" i="1"/>
  <c r="Q287" i="1"/>
  <c r="R287" i="1"/>
  <c r="Q319" i="1"/>
  <c r="R319" i="1"/>
  <c r="S117" i="1"/>
  <c r="Q229" i="1"/>
  <c r="R95" i="1"/>
  <c r="S95" i="1" s="1"/>
  <c r="R41" i="1"/>
  <c r="Q69" i="1"/>
  <c r="Q203" i="1"/>
  <c r="R203" i="1"/>
  <c r="Q125" i="1"/>
  <c r="S125" i="1" s="1"/>
  <c r="Q108" i="1"/>
  <c r="R71" i="1"/>
  <c r="Q71" i="1"/>
  <c r="Q263" i="1"/>
  <c r="R263" i="1"/>
  <c r="Q295" i="1"/>
  <c r="R295" i="1"/>
  <c r="Q327" i="1"/>
  <c r="R327" i="1"/>
  <c r="S142" i="1"/>
  <c r="R226" i="1"/>
  <c r="R124" i="1"/>
  <c r="S124" i="1" s="1"/>
  <c r="Q128" i="1"/>
  <c r="S128" i="1" s="1"/>
  <c r="Q72" i="1"/>
  <c r="Q13" i="1"/>
  <c r="Q21" i="1"/>
  <c r="Q119" i="1"/>
  <c r="S119" i="1" s="1"/>
  <c r="Q60" i="1"/>
  <c r="R60" i="1"/>
  <c r="S308" i="1"/>
  <c r="R79" i="1"/>
  <c r="Q79" i="1"/>
  <c r="Q91" i="1"/>
  <c r="R91" i="1"/>
  <c r="S281" i="1"/>
  <c r="R297" i="1"/>
  <c r="S297" i="1" s="1"/>
  <c r="R173" i="1"/>
  <c r="R234" i="1"/>
  <c r="R189" i="1"/>
  <c r="Q31" i="1"/>
  <c r="Q8" i="1"/>
  <c r="Q106" i="1"/>
  <c r="S106" i="1" s="1"/>
  <c r="R214" i="1"/>
  <c r="Q214" i="1"/>
  <c r="Q206" i="1"/>
  <c r="R206" i="1"/>
  <c r="R321" i="1"/>
  <c r="S321" i="1" s="1"/>
  <c r="S268" i="1"/>
  <c r="R46" i="1"/>
  <c r="R305" i="1"/>
  <c r="S305" i="1" s="1"/>
  <c r="Q271" i="1"/>
  <c r="R271" i="1"/>
  <c r="Q303" i="1"/>
  <c r="R303" i="1"/>
  <c r="S292" i="1"/>
  <c r="S153" i="1"/>
  <c r="Q76" i="1"/>
  <c r="R76" i="1"/>
  <c r="R237" i="1"/>
  <c r="R205" i="1"/>
  <c r="R139" i="1"/>
  <c r="S139" i="1" s="1"/>
  <c r="Q85" i="1"/>
  <c r="S85" i="1" s="1"/>
  <c r="Q107" i="1"/>
  <c r="Q78" i="1"/>
  <c r="Q62" i="1"/>
  <c r="Q252" i="1"/>
  <c r="R252" i="1"/>
  <c r="S313" i="1"/>
  <c r="Q56" i="1"/>
  <c r="R88" i="1"/>
  <c r="Q88" i="1"/>
  <c r="Q238" i="1"/>
  <c r="Q215" i="1"/>
  <c r="Q207" i="1"/>
  <c r="R202" i="1"/>
  <c r="R199" i="1"/>
  <c r="R186" i="1"/>
  <c r="S111" i="1"/>
  <c r="Q98" i="1"/>
  <c r="R98" i="1"/>
  <c r="Q242" i="1"/>
  <c r="Q164" i="1"/>
  <c r="R164" i="1"/>
  <c r="R231" i="1"/>
  <c r="R89" i="1"/>
  <c r="Q89" i="1"/>
  <c r="S316" i="1"/>
  <c r="Q279" i="1"/>
  <c r="R279" i="1"/>
  <c r="Q311" i="1"/>
  <c r="R311" i="1"/>
  <c r="S324" i="1"/>
  <c r="R176" i="1"/>
  <c r="Q176" i="1"/>
  <c r="R184" i="1"/>
  <c r="Q184" i="1"/>
  <c r="Q5" i="1"/>
  <c r="R5" i="1"/>
  <c r="S107" i="1"/>
  <c r="R138" i="1"/>
  <c r="Q138" i="1"/>
  <c r="R12" i="1"/>
  <c r="Q12" i="1"/>
  <c r="R130" i="1"/>
  <c r="Q130" i="1"/>
  <c r="R255" i="1"/>
  <c r="Q255" i="1"/>
  <c r="R11" i="1"/>
  <c r="Q11" i="1"/>
  <c r="R28" i="1"/>
  <c r="Q28" i="1"/>
  <c r="Q133" i="1"/>
  <c r="R133" i="1"/>
  <c r="Q103" i="1"/>
  <c r="R103" i="1"/>
  <c r="R65" i="1"/>
  <c r="Q65" i="1"/>
  <c r="R2" i="1"/>
  <c r="R210" i="1"/>
  <c r="R99" i="1"/>
  <c r="Q99" i="1"/>
  <c r="Q116" i="1"/>
  <c r="R116" i="1"/>
  <c r="R235" i="1"/>
  <c r="Q235" i="1"/>
  <c r="R157" i="1"/>
  <c r="Q157" i="1"/>
  <c r="S258" i="1"/>
  <c r="R152" i="1"/>
  <c r="Q152" i="1"/>
  <c r="Q123" i="1"/>
  <c r="R123" i="1"/>
  <c r="Q118" i="1"/>
  <c r="R118" i="1"/>
  <c r="Q151" i="1"/>
  <c r="R151" i="1"/>
  <c r="R24" i="1"/>
  <c r="Q24" i="1"/>
  <c r="Q127" i="1"/>
  <c r="S127" i="1" s="1"/>
  <c r="Q9" i="1"/>
  <c r="R9" i="1"/>
  <c r="R115" i="1"/>
  <c r="Q115" i="1"/>
  <c r="R227" i="1"/>
  <c r="Q227" i="1"/>
  <c r="Q175" i="1"/>
  <c r="R224" i="1"/>
  <c r="Q224" i="1"/>
  <c r="R165" i="1"/>
  <c r="S165" i="1" s="1"/>
  <c r="Q191" i="1"/>
  <c r="R191" i="1"/>
  <c r="R147" i="1"/>
  <c r="Q147" i="1"/>
  <c r="R20" i="1"/>
  <c r="Q20" i="1"/>
  <c r="Q7" i="1"/>
  <c r="R7" i="1"/>
  <c r="R101" i="1"/>
  <c r="Q101" i="1"/>
  <c r="Q167" i="1"/>
  <c r="R167" i="1"/>
  <c r="S100" i="1"/>
  <c r="R240" i="1"/>
  <c r="Q240" i="1"/>
  <c r="R232" i="1"/>
  <c r="Q232" i="1"/>
  <c r="R32" i="1"/>
  <c r="Q32" i="1"/>
  <c r="R16" i="1"/>
  <c r="Q16" i="1"/>
  <c r="R136" i="1"/>
  <c r="Q136" i="1"/>
  <c r="Q223" i="1"/>
  <c r="R253" i="1"/>
  <c r="Q253" i="1"/>
  <c r="R248" i="1"/>
  <c r="Q248" i="1"/>
  <c r="Q213" i="1"/>
  <c r="R162" i="1"/>
  <c r="S162" i="1" s="1"/>
  <c r="R216" i="1"/>
  <c r="Q216" i="1"/>
  <c r="S170" i="1"/>
  <c r="S145" i="1"/>
  <c r="R163" i="1"/>
  <c r="Q163" i="1"/>
  <c r="Q96" i="1"/>
  <c r="R96" i="1"/>
  <c r="R211" i="1"/>
  <c r="Q211" i="1"/>
  <c r="R200" i="1"/>
  <c r="Q200" i="1"/>
  <c r="Q247" i="1"/>
  <c r="R247" i="1"/>
  <c r="R259" i="1"/>
  <c r="Q259" i="1"/>
  <c r="R254" i="1"/>
  <c r="Q254" i="1"/>
  <c r="R195" i="1"/>
  <c r="Q195" i="1"/>
  <c r="R256" i="1"/>
  <c r="Q256" i="1"/>
  <c r="R154" i="1"/>
  <c r="Q154" i="1"/>
  <c r="Q68" i="1"/>
  <c r="R68" i="1"/>
  <c r="R168" i="1"/>
  <c r="Q168" i="1"/>
  <c r="Q135" i="1"/>
  <c r="S135" i="1" s="1"/>
  <c r="Q86" i="1"/>
  <c r="R86" i="1"/>
  <c r="R81" i="1"/>
  <c r="Q81" i="1"/>
  <c r="S87" i="1"/>
  <c r="Q3" i="1"/>
  <c r="R3" i="1"/>
  <c r="Q143" i="1"/>
  <c r="R143" i="1"/>
  <c r="R73" i="1"/>
  <c r="Q73" i="1"/>
  <c r="S331" i="1" l="1"/>
  <c r="S443" i="1"/>
  <c r="S270" i="1"/>
  <c r="S371" i="1"/>
  <c r="S355" i="1"/>
  <c r="S339" i="1"/>
  <c r="S363" i="1"/>
  <c r="S411" i="1"/>
  <c r="S395" i="1"/>
  <c r="S387" i="1"/>
  <c r="S379" i="1"/>
  <c r="S435" i="1"/>
  <c r="S419" i="1"/>
  <c r="S347" i="1"/>
  <c r="S403" i="1"/>
  <c r="S147" i="1"/>
  <c r="S427" i="1"/>
  <c r="S256" i="1"/>
  <c r="S163" i="1"/>
  <c r="S138" i="1"/>
  <c r="S154" i="1"/>
  <c r="S101" i="1"/>
  <c r="S152" i="1"/>
  <c r="S255" i="1"/>
  <c r="S168" i="1"/>
  <c r="S136" i="1"/>
  <c r="S99" i="1"/>
  <c r="S88" i="1"/>
  <c r="S263" i="1"/>
  <c r="S108" i="1"/>
  <c r="S303" i="1"/>
  <c r="S287" i="1"/>
  <c r="S98" i="1"/>
  <c r="S161" i="1"/>
  <c r="S96" i="1"/>
  <c r="S259" i="1"/>
  <c r="S89" i="1"/>
  <c r="S271" i="1"/>
  <c r="S311" i="1"/>
  <c r="S164" i="1"/>
  <c r="S295" i="1"/>
  <c r="S319" i="1"/>
  <c r="S158" i="1"/>
  <c r="S134" i="1"/>
  <c r="S327" i="1"/>
  <c r="S91" i="1"/>
  <c r="S279" i="1"/>
  <c r="S167" i="1"/>
  <c r="S123" i="1"/>
  <c r="S103" i="1"/>
  <c r="S118" i="1"/>
  <c r="S143" i="1"/>
  <c r="S116" i="1"/>
  <c r="S86" i="1"/>
  <c r="S115" i="1"/>
  <c r="S151" i="1"/>
  <c r="S157" i="1"/>
  <c r="S133" i="1"/>
  <c r="S130" i="1"/>
  <c r="X2" i="1" l="1"/>
  <c r="Z2" i="1" s="1"/>
  <c r="W2" i="1"/>
  <c r="V2" i="1"/>
</calcChain>
</file>

<file path=xl/sharedStrings.xml><?xml version="1.0" encoding="utf-8"?>
<sst xmlns="http://schemas.openxmlformats.org/spreadsheetml/2006/main" count="2520" uniqueCount="67">
  <si>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</si>
  <si>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</si>
  <si>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</si>
  <si>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</si>
  <si>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</si>
  <si>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</si>
  <si>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</si>
  <si>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</si>
  <si>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</si>
  <si>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</si>
  <si>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</si>
  <si>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</si>
  <si>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</si>
  <si>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</si>
  <si>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</si>
  <si>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</si>
  <si>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</si>
  <si>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</si>
  <si>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</si>
  <si>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</si>
  <si>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</si>
  <si>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</si>
  <si>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</si>
  <si>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</si>
  <si>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</si>
  <si>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</si>
  <si>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</si>
  <si>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</si>
  <si>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</si>
  <si>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</si>
  <si>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</si>
  <si>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</si>
  <si>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</si>
  <si>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</si>
  <si>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</si>
  <si>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</si>
  <si>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</si>
  <si>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</si>
  <si>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</si>
  <si>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</si>
  <si>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</si>
  <si>
    <t xml:space="preserve">scale_mpi_thin_job_13889.out </t>
  </si>
  <si>
    <t xml:space="preserve">scale_mpi_thin_thin007_2023-06-25_12-09-40.csv </t>
  </si>
  <si>
    <t xml:space="preserve">scale_mpi_thin_job_13890.out </t>
  </si>
  <si>
    <t xml:space="preserve">scale_mpi_thin_thin010_2023-06-25_12-12-35.csv </t>
  </si>
  <si>
    <t xml:space="preserve">scale_mpi_thin_job_13891.out </t>
  </si>
  <si>
    <t xml:space="preserve">scale_mpi_thin_thin008_2023-06-25_12-12-42.csv </t>
  </si>
  <si>
    <t>(All)</t>
  </si>
  <si>
    <t xml:space="preserve">scale_mpi_thin_job_13892.out </t>
  </si>
  <si>
    <t xml:space="preserve">scale_mpi_thin_thin007_2023-06-25_14-10-02.csv </t>
  </si>
  <si>
    <t xml:space="preserve">scale_mpi_thin_job_13893.out </t>
  </si>
  <si>
    <t xml:space="preserve">scale_mpi_thin_thin010_2023-06-25_14-13-04.csv </t>
  </si>
  <si>
    <t xml:space="preserve">scale_mpi_thin_job_13915.out </t>
  </si>
  <si>
    <t xml:space="preserve">scale_mpi_thin_thin008_2023-06-25_14-32-37.csv </t>
  </si>
  <si>
    <t>(Multiple Items)</t>
  </si>
  <si>
    <t>Ideal = n</t>
  </si>
  <si>
    <t>size 10,000</t>
  </si>
  <si>
    <t>size 15,000</t>
  </si>
  <si>
    <t>size 20,000</t>
  </si>
  <si>
    <t>size 25,000</t>
  </si>
  <si>
    <t>size 30,000</t>
  </si>
  <si>
    <t xml:space="preserve">scale_mpi_thin_job_13935.out </t>
  </si>
  <si>
    <t xml:space="preserve">scale_mpi_thin_thin007_2023-06-25_16-33-03.csv </t>
  </si>
  <si>
    <t xml:space="preserve">scale_mpi_thin_job_13936.out </t>
  </si>
  <si>
    <t xml:space="preserve">scale_mpi_thin_thin007_2023-06-25_18-33-36.csv </t>
  </si>
  <si>
    <t xml:space="preserve">scale_mpi_thin_job_13937.out </t>
  </si>
  <si>
    <t xml:space="preserve">scale_mpi_thin_thin007_2023-06-25_20-34-05.csv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</si>
</sst>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26.532556499999998</c:v>
                </c:pt>
                <c:pt idx="13">
                  <c:v>24.744356</c:v>
                </c:pt>
                <c:pt idx="14">
                  <c:v>23.187750166666664</c:v>
                </c:pt>
                <c:pt idx="15">
                  <c:v>21.801792666666667</c:v>
                </c:pt>
                <c:pt idx="16">
                  <c:v>20.636945666666666</c:v>
                </c:pt>
                <c:pt idx="17">
                  <c:v>19.546373333333335</c:v>
                </c:pt>
                <c:pt idx="18">
                  <c:v>18.621435333333334</c:v>
                </c:pt>
                <c:pt idx="19">
                  <c:v>17.719269333333333</c:v>
                </c:pt>
                <c:pt idx="20">
                  <c:v>16.977271666666667</c:v>
                </c:pt>
                <c:pt idx="21">
                  <c:v>16.329103833333331</c:v>
                </c:pt>
                <c:pt idx="22">
                  <c:v>15.630143166666668</c:v>
                </c:pt>
                <c:pt idx="23">
                  <c:v>15.179443333333333</c:v>
                </c:pt>
                <c:pt idx="24">
                  <c:v>15.310846500000002</c:v>
                </c:pt>
                <c:pt idx="25">
                  <c:v>15.318712666666668</c:v>
                </c:pt>
                <c:pt idx="26">
                  <c:v>14.614170499999998</c:v>
                </c:pt>
                <c:pt idx="27">
                  <c:v>15.041751833333334</c:v>
                </c:pt>
                <c:pt idx="28">
                  <c:v>14.926566166666666</c:v>
                </c:pt>
                <c:pt idx="29">
                  <c:v>14.374926</c:v>
                </c:pt>
                <c:pt idx="30">
                  <c:v>14.357612500000002</c:v>
                </c:pt>
                <c:pt idx="31">
                  <c:v>14.726694166666666</c:v>
                </c:pt>
                <c:pt idx="32">
                  <c:v>14.928044333333332</c:v>
                </c:pt>
                <c:pt idx="33">
                  <c:v>14.775562833333332</c:v>
                </c:pt>
                <c:pt idx="34">
                  <c:v>13.793865333333335</c:v>
                </c:pt>
                <c:pt idx="35">
                  <c:v>16.386073666666665</c:v>
                </c:pt>
                <c:pt idx="36">
                  <c:v>14.828474666666667</c:v>
                </c:pt>
                <c:pt idx="37">
                  <c:v>14.622530666666668</c:v>
                </c:pt>
                <c:pt idx="38">
                  <c:v>13.900480333333332</c:v>
                </c:pt>
                <c:pt idx="39">
                  <c:v>14.420785</c:v>
                </c:pt>
                <c:pt idx="40">
                  <c:v>17.789182333333333</c:v>
                </c:pt>
                <c:pt idx="41">
                  <c:v>21.296362166666665</c:v>
                </c:pt>
                <c:pt idx="42">
                  <c:v>13.209453333333334</c:v>
                </c:pt>
                <c:pt idx="43">
                  <c:v>14.147486333333333</c:v>
                </c:pt>
                <c:pt idx="44">
                  <c:v>17.748612333333334</c:v>
                </c:pt>
                <c:pt idx="45">
                  <c:v>20.194020333333331</c:v>
                </c:pt>
                <c:pt idx="46">
                  <c:v>14.633317333333332</c:v>
                </c:pt>
                <c:pt idx="47">
                  <c:v>19.54638233333333</c:v>
                </c:pt>
                <c:pt idx="48">
                  <c:v>14.786777000000001</c:v>
                </c:pt>
                <c:pt idx="49">
                  <c:v>19.761842333333334</c:v>
                </c:pt>
                <c:pt idx="50">
                  <c:v>12.880716833333333</c:v>
                </c:pt>
                <c:pt idx="51">
                  <c:v>13.413809333333335</c:v>
                </c:pt>
                <c:pt idx="52">
                  <c:v>16.691537500000003</c:v>
                </c:pt>
                <c:pt idx="53">
                  <c:v>18.099508333333329</c:v>
                </c:pt>
                <c:pt idx="54">
                  <c:v>22.015960333333336</c:v>
                </c:pt>
                <c:pt idx="55">
                  <c:v>15.854980666666668</c:v>
                </c:pt>
                <c:pt idx="56">
                  <c:v>20.326654333333334</c:v>
                </c:pt>
                <c:pt idx="57">
                  <c:v>18.068352166666671</c:v>
                </c:pt>
                <c:pt idx="58">
                  <c:v>18.585793833333337</c:v>
                </c:pt>
                <c:pt idx="59">
                  <c:v>20.728350333333331</c:v>
                </c:pt>
                <c:pt idx="60">
                  <c:v>19.171195666666666</c:v>
                </c:pt>
                <c:pt idx="61">
                  <c:v>17.818793833333334</c:v>
                </c:pt>
                <c:pt idx="62">
                  <c:v>18.470063666666665</c:v>
                </c:pt>
                <c:pt idx="63">
                  <c:v>20.844140333333332</c:v>
                </c:pt>
                <c:pt idx="64">
                  <c:v>25.236317714285715</c:v>
                </c:pt>
                <c:pt idx="65">
                  <c:v>24.118696</c:v>
                </c:pt>
                <c:pt idx="66">
                  <c:v>23.282241000000003</c:v>
                </c:pt>
                <c:pt idx="67">
                  <c:v>26.141769333333333</c:v>
                </c:pt>
                <c:pt idx="68">
                  <c:v>21.119853333333335</c:v>
                </c:pt>
                <c:pt idx="69">
                  <c:v>20.41756516666667</c:v>
                </c:pt>
                <c:pt idx="70">
                  <c:v>20.464144666666666</c:v>
                </c:pt>
                <c:pt idx="71">
                  <c:v>24.292700166666673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times'!$C$8:$C$79</c:f>
              <c:numCache>
                <c:formatCode>General</c:formatCode>
                <c:ptCount val="72"/>
                <c:pt idx="0">
                  <c:v>0.14113770072525098</c:v>
                </c:pt>
                <c:pt idx="1">
                  <c:v>0.18850267061446355</c:v>
                </c:pt>
                <c:pt idx="2">
                  <c:v>0.14718799798045595</c:v>
                </c:pt>
                <c:pt idx="3">
                  <c:v>0.1356966565342734</c:v>
                </c:pt>
                <c:pt idx="4">
                  <c:v>6.7203002031435213E-2</c:v>
                </c:pt>
                <c:pt idx="5">
                  <c:v>5.2422929734104839E-2</c:v>
                </c:pt>
                <c:pt idx="6">
                  <c:v>6.1622923624751455E-2</c:v>
                </c:pt>
                <c:pt idx="7">
                  <c:v>5.9798787769861431E-2</c:v>
                </c:pt>
                <c:pt idx="8">
                  <c:v>7.538077538989689E-2</c:v>
                </c:pt>
                <c:pt idx="9">
                  <c:v>9.2106753371016564E-2</c:v>
                </c:pt>
                <c:pt idx="10">
                  <c:v>3.7242424636002365E-2</c:v>
                </c:pt>
                <c:pt idx="11">
                  <c:v>6.0828783279292496E-2</c:v>
                </c:pt>
                <c:pt idx="12">
                  <c:v>4.8561100090133577E-2</c:v>
                </c:pt>
                <c:pt idx="13">
                  <c:v>4.2115090689192149E-2</c:v>
                </c:pt>
                <c:pt idx="14">
                  <c:v>3.7011616778856643E-2</c:v>
                </c:pt>
                <c:pt idx="15">
                  <c:v>4.4383662597097549E-2</c:v>
                </c:pt>
                <c:pt idx="16">
                  <c:v>2.8841121323106164E-2</c:v>
                </c:pt>
                <c:pt idx="17">
                  <c:v>5.5221080589479811E-2</c:v>
                </c:pt>
                <c:pt idx="18">
                  <c:v>3.628887506545881E-2</c:v>
                </c:pt>
                <c:pt idx="19">
                  <c:v>5.024338082721172E-2</c:v>
                </c:pt>
                <c:pt idx="20">
                  <c:v>3.3654754215082253E-2</c:v>
                </c:pt>
                <c:pt idx="21">
                  <c:v>7.0433356419818641E-2</c:v>
                </c:pt>
                <c:pt idx="22">
                  <c:v>4.0718755323202988E-2</c:v>
                </c:pt>
                <c:pt idx="23">
                  <c:v>0.10776978134058715</c:v>
                </c:pt>
                <c:pt idx="24">
                  <c:v>0.41643644234456667</c:v>
                </c:pt>
                <c:pt idx="25">
                  <c:v>0.6719130770778311</c:v>
                </c:pt>
                <c:pt idx="26">
                  <c:v>0.10445587715395957</c:v>
                </c:pt>
                <c:pt idx="27">
                  <c:v>0.46030804504569328</c:v>
                </c:pt>
                <c:pt idx="28">
                  <c:v>0.65009403864684412</c:v>
                </c:pt>
                <c:pt idx="29">
                  <c:v>0.54538628414853751</c:v>
                </c:pt>
                <c:pt idx="30">
                  <c:v>1.2425338805793467</c:v>
                </c:pt>
                <c:pt idx="31">
                  <c:v>1.3176044791120638</c:v>
                </c:pt>
                <c:pt idx="32">
                  <c:v>0.95233670920368818</c:v>
                </c:pt>
                <c:pt idx="33">
                  <c:v>1.4761833459259623</c:v>
                </c:pt>
                <c:pt idx="34">
                  <c:v>0.39811869528723676</c:v>
                </c:pt>
                <c:pt idx="35">
                  <c:v>3.3079656251368283</c:v>
                </c:pt>
                <c:pt idx="36">
                  <c:v>1.8104908322755613</c:v>
                </c:pt>
                <c:pt idx="37">
                  <c:v>3.3761369809258124</c:v>
                </c:pt>
                <c:pt idx="38">
                  <c:v>1.4559147284390921</c:v>
                </c:pt>
                <c:pt idx="39">
                  <c:v>1.851605183816291</c:v>
                </c:pt>
                <c:pt idx="40">
                  <c:v>8.4938963974044626</c:v>
                </c:pt>
                <c:pt idx="41">
                  <c:v>9.6799536763197267</c:v>
                </c:pt>
                <c:pt idx="42">
                  <c:v>0.73267505939253919</c:v>
                </c:pt>
                <c:pt idx="43">
                  <c:v>2.1482385422490933</c:v>
                </c:pt>
                <c:pt idx="44">
                  <c:v>3.5633770844537143</c:v>
                </c:pt>
                <c:pt idx="45">
                  <c:v>7.2499493793722438</c:v>
                </c:pt>
                <c:pt idx="46">
                  <c:v>2.3818313951721897</c:v>
                </c:pt>
                <c:pt idx="47">
                  <c:v>7.6855686576556534</c:v>
                </c:pt>
                <c:pt idx="48">
                  <c:v>3.2788752264566741</c:v>
                </c:pt>
                <c:pt idx="49">
                  <c:v>6.1033638066374634</c:v>
                </c:pt>
                <c:pt idx="50">
                  <c:v>1.3693981540507014</c:v>
                </c:pt>
                <c:pt idx="51">
                  <c:v>1.2425203626998758</c:v>
                </c:pt>
                <c:pt idx="52">
                  <c:v>4.9178707561866881</c:v>
                </c:pt>
                <c:pt idx="53">
                  <c:v>4.108269558439126</c:v>
                </c:pt>
                <c:pt idx="54">
                  <c:v>8.4220645508069598</c:v>
                </c:pt>
                <c:pt idx="55">
                  <c:v>2.6517183153037864</c:v>
                </c:pt>
                <c:pt idx="56">
                  <c:v>5.4212973292000779</c:v>
                </c:pt>
                <c:pt idx="57">
                  <c:v>4.6160348100741251</c:v>
                </c:pt>
                <c:pt idx="58">
                  <c:v>3.8563598518613076</c:v>
                </c:pt>
                <c:pt idx="59">
                  <c:v>1.8699932542351634</c:v>
                </c:pt>
                <c:pt idx="60">
                  <c:v>9.6857083870239453</c:v>
                </c:pt>
                <c:pt idx="61">
                  <c:v>4.4240498551869667</c:v>
                </c:pt>
                <c:pt idx="62">
                  <c:v>5.4078009293146065</c:v>
                </c:pt>
                <c:pt idx="63">
                  <c:v>9.5707466572405231</c:v>
                </c:pt>
                <c:pt idx="64">
                  <c:v>6.4572605995672765</c:v>
                </c:pt>
                <c:pt idx="65">
                  <c:v>8.7259533877083939</c:v>
                </c:pt>
                <c:pt idx="66">
                  <c:v>9.1524983812086269</c:v>
                </c:pt>
                <c:pt idx="67">
                  <c:v>5.1555125099529109</c:v>
                </c:pt>
                <c:pt idx="68">
                  <c:v>7.3713852147813324</c:v>
                </c:pt>
                <c:pt idx="69">
                  <c:v>7.7834154534893489</c:v>
                </c:pt>
                <c:pt idx="70">
                  <c:v>4.1254150609038058</c:v>
                </c:pt>
                <c:pt idx="71">
                  <c:v>6.3309961432348789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times'!$D$8:$D$79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96-9B80-1BA3F8879653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times'!$E$8:$E$79</c:f>
              <c:numCache>
                <c:formatCode>General</c:formatCode>
                <c:ptCount val="72"/>
                <c:pt idx="0">
                  <c:v>0.10092946220091502</c:v>
                </c:pt>
                <c:pt idx="1">
                  <c:v>0.35509356222225424</c:v>
                </c:pt>
                <c:pt idx="2">
                  <c:v>3.2435635462630168E-2</c:v>
                </c:pt>
                <c:pt idx="3">
                  <c:v>0.18296922772062205</c:v>
                </c:pt>
                <c:pt idx="4">
                  <c:v>1.7734308365207911E-3</c:v>
                </c:pt>
                <c:pt idx="5">
                  <c:v>7.7389507913043443E-2</c:v>
                </c:pt>
                <c:pt idx="6">
                  <c:v>0.15455417933135029</c:v>
                </c:pt>
                <c:pt idx="7">
                  <c:v>9.4085402551328676E-2</c:v>
                </c:pt>
                <c:pt idx="8">
                  <c:v>1.5140833394770277E-2</c:v>
                </c:pt>
                <c:pt idx="9">
                  <c:v>1.6294160210387192E-2</c:v>
                </c:pt>
                <c:pt idx="10">
                  <c:v>3.3906099011695244E-2</c:v>
                </c:pt>
                <c:pt idx="11">
                  <c:v>2.471251764301868E-2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96-9B80-1BA3F8879653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times'!$F$8:$F$79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103.98804200000001</c:v>
                </c:pt>
                <c:pt idx="13">
                  <c:v>96.657055499999998</c:v>
                </c:pt>
                <c:pt idx="14">
                  <c:v>90.329803999999996</c:v>
                </c:pt>
                <c:pt idx="15">
                  <c:v>84.949720999999997</c:v>
                </c:pt>
                <c:pt idx="16">
                  <c:v>80.066247500000003</c:v>
                </c:pt>
                <c:pt idx="17">
                  <c:v>75.971120500000012</c:v>
                </c:pt>
                <c:pt idx="18">
                  <c:v>71.966386999999997</c:v>
                </c:pt>
                <c:pt idx="19">
                  <c:v>68.532732999999993</c:v>
                </c:pt>
                <c:pt idx="20">
                  <c:v>65.370329499999997</c:v>
                </c:pt>
                <c:pt idx="21">
                  <c:v>62.644377500000004</c:v>
                </c:pt>
                <c:pt idx="22">
                  <c:v>59.932746999999999</c:v>
                </c:pt>
                <c:pt idx="23">
                  <c:v>57.120248500000002</c:v>
                </c:pt>
                <c:pt idx="24">
                  <c:v>57.425684500000003</c:v>
                </c:pt>
                <c:pt idx="25">
                  <c:v>56.181583500000002</c:v>
                </c:pt>
                <c:pt idx="26">
                  <c:v>53.880075500000004</c:v>
                </c:pt>
                <c:pt idx="27">
                  <c:v>56.703390999999996</c:v>
                </c:pt>
                <c:pt idx="28">
                  <c:v>53.341972999999996</c:v>
                </c:pt>
                <c:pt idx="29">
                  <c:v>53.317558499999997</c:v>
                </c:pt>
                <c:pt idx="30">
                  <c:v>52.255019000000004</c:v>
                </c:pt>
                <c:pt idx="31">
                  <c:v>51.562831000000003</c:v>
                </c:pt>
                <c:pt idx="32">
                  <c:v>52.735141999999996</c:v>
                </c:pt>
                <c:pt idx="33">
                  <c:v>54.640861000000001</c:v>
                </c:pt>
                <c:pt idx="34">
                  <c:v>52.583441000000001</c:v>
                </c:pt>
                <c:pt idx="35">
                  <c:v>54.842095999999998</c:v>
                </c:pt>
                <c:pt idx="36">
                  <c:v>51.119478999999998</c:v>
                </c:pt>
                <c:pt idx="37">
                  <c:v>56.011256000000003</c:v>
                </c:pt>
                <c:pt idx="38">
                  <c:v>52.752298500000002</c:v>
                </c:pt>
                <c:pt idx="39">
                  <c:v>49.211495499999998</c:v>
                </c:pt>
                <c:pt idx="40">
                  <c:v>47.655804000000003</c:v>
                </c:pt>
                <c:pt idx="41">
                  <c:v>47.204041500000002</c:v>
                </c:pt>
                <c:pt idx="42">
                  <c:v>53.088323500000001</c:v>
                </c:pt>
                <c:pt idx="43">
                  <c:v>52.390852500000001</c:v>
                </c:pt>
                <c:pt idx="44">
                  <c:v>59.469440000000006</c:v>
                </c:pt>
                <c:pt idx="45">
                  <c:v>50.554153499999998</c:v>
                </c:pt>
                <c:pt idx="46">
                  <c:v>60.965265500000001</c:v>
                </c:pt>
                <c:pt idx="47">
                  <c:v>51.194154999999995</c:v>
                </c:pt>
                <c:pt idx="48">
                  <c:v>46.568174999999997</c:v>
                </c:pt>
                <c:pt idx="49">
                  <c:v>43.7504925</c:v>
                </c:pt>
                <c:pt idx="50">
                  <c:v>50.660526500000003</c:v>
                </c:pt>
                <c:pt idx="51">
                  <c:v>54.931307000000004</c:v>
                </c:pt>
                <c:pt idx="52">
                  <c:v>50.342199999999998</c:v>
                </c:pt>
                <c:pt idx="53">
                  <c:v>45.252343500000002</c:v>
                </c:pt>
                <c:pt idx="54">
                  <c:v>48.569331500000004</c:v>
                </c:pt>
                <c:pt idx="55">
                  <c:v>47.890387000000004</c:v>
                </c:pt>
                <c:pt idx="56">
                  <c:v>48.927052500000002</c:v>
                </c:pt>
                <c:pt idx="57">
                  <c:v>51.852208500000003</c:v>
                </c:pt>
                <c:pt idx="58">
                  <c:v>46.810681000000002</c:v>
                </c:pt>
                <c:pt idx="59">
                  <c:v>47.468882499999999</c:v>
                </c:pt>
                <c:pt idx="60">
                  <c:v>45.312976999999997</c:v>
                </c:pt>
                <c:pt idx="61">
                  <c:v>46.5663105</c:v>
                </c:pt>
                <c:pt idx="62">
                  <c:v>46.123927000000002</c:v>
                </c:pt>
                <c:pt idx="63">
                  <c:v>50.290246999999994</c:v>
                </c:pt>
                <c:pt idx="64">
                  <c:v>46.016104000000006</c:v>
                </c:pt>
                <c:pt idx="65">
                  <c:v>46.386457333333333</c:v>
                </c:pt>
                <c:pt idx="66">
                  <c:v>39.888710666666668</c:v>
                </c:pt>
                <c:pt idx="67">
                  <c:v>51.439376666666668</c:v>
                </c:pt>
                <c:pt idx="68">
                  <c:v>43.531885666666675</c:v>
                </c:pt>
                <c:pt idx="69">
                  <c:v>46.092860666666667</c:v>
                </c:pt>
                <c:pt idx="70">
                  <c:v>50.856274499999998</c:v>
                </c:pt>
                <c:pt idx="71">
                  <c:v>43.521373499999996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D96-9B80-1BA3F8879653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times'!$G$8:$G$79</c:f>
              <c:numCache>
                <c:formatCode>General</c:formatCode>
                <c:ptCount val="72"/>
                <c:pt idx="0">
                  <c:v>0</c:v>
                </c:pt>
                <c:pt idx="1">
                  <c:v>0.18578799996579098</c:v>
                </c:pt>
                <c:pt idx="2">
                  <c:v>7.3112499934078728E-2</c:v>
                </c:pt>
                <c:pt idx="3">
                  <c:v>5.713997584879258E-3</c:v>
                </c:pt>
                <c:pt idx="4">
                  <c:v>2.5715049411441501E-3</c:v>
                </c:pt>
                <c:pt idx="5">
                  <c:v>4.908899996350792E-2</c:v>
                </c:pt>
                <c:pt idx="6">
                  <c:v>1.6363000185462259E-2</c:v>
                </c:pt>
                <c:pt idx="7">
                  <c:v>4.2440002929385011E-3</c:v>
                </c:pt>
                <c:pt idx="8">
                  <c:v>0.13433749998536093</c:v>
                </c:pt>
                <c:pt idx="9">
                  <c:v>0.26240550000048407</c:v>
                </c:pt>
                <c:pt idx="10">
                  <c:v>0.22842650000126818</c:v>
                </c:pt>
                <c:pt idx="11">
                  <c:v>1.7448499987567038E-2</c:v>
                </c:pt>
                <c:pt idx="12">
                  <c:v>0.13112499999326233</c:v>
                </c:pt>
                <c:pt idx="13">
                  <c:v>0.1096415000011812</c:v>
                </c:pt>
                <c:pt idx="14">
                  <c:v>5.9475000012722087E-2</c:v>
                </c:pt>
                <c:pt idx="15">
                  <c:v>3.8263999995595009E-2</c:v>
                </c:pt>
                <c:pt idx="16">
                  <c:v>1.6914999575376409E-3</c:v>
                </c:pt>
                <c:pt idx="17">
                  <c:v>6.1242499987986442E-2</c:v>
                </c:pt>
                <c:pt idx="18">
                  <c:v>5.6853000006937084E-2</c:v>
                </c:pt>
                <c:pt idx="19">
                  <c:v>2.5716999999133874E-2</c:v>
                </c:pt>
                <c:pt idx="20">
                  <c:v>1.9642500016410016E-2</c:v>
                </c:pt>
                <c:pt idx="21">
                  <c:v>5.1627499994216834E-2</c:v>
                </c:pt>
                <c:pt idx="22">
                  <c:v>5.8492999999927409E-2</c:v>
                </c:pt>
                <c:pt idx="23">
                  <c:v>5.0224499998691753E-2</c:v>
                </c:pt>
                <c:pt idx="24">
                  <c:v>0.21418449999898229</c:v>
                </c:pt>
                <c:pt idx="25">
                  <c:v>0.6694515000000717</c:v>
                </c:pt>
                <c:pt idx="26">
                  <c:v>0.29212049999977208</c:v>
                </c:pt>
                <c:pt idx="27">
                  <c:v>1.4520320000001259</c:v>
                </c:pt>
                <c:pt idx="28">
                  <c:v>0.4957800000003143</c:v>
                </c:pt>
                <c:pt idx="29">
                  <c:v>1.079377499999854</c:v>
                </c:pt>
                <c:pt idx="30">
                  <c:v>0.94088100000011066</c:v>
                </c:pt>
                <c:pt idx="31">
                  <c:v>1.4935470000000381</c:v>
                </c:pt>
                <c:pt idx="32">
                  <c:v>0.79627400000029591</c:v>
                </c:pt>
                <c:pt idx="33">
                  <c:v>7.4502550000000358</c:v>
                </c:pt>
                <c:pt idx="34">
                  <c:v>2.4350770000001014</c:v>
                </c:pt>
                <c:pt idx="35">
                  <c:v>2.476023000000096</c:v>
                </c:pt>
                <c:pt idx="36">
                  <c:v>1.1851400000000853</c:v>
                </c:pt>
                <c:pt idx="37">
                  <c:v>5.3401409999999379</c:v>
                </c:pt>
                <c:pt idx="38">
                  <c:v>0.41684549999979875</c:v>
                </c:pt>
                <c:pt idx="39">
                  <c:v>2.8814695000000565</c:v>
                </c:pt>
                <c:pt idx="40">
                  <c:v>2.4514079999999052</c:v>
                </c:pt>
                <c:pt idx="41">
                  <c:v>0.86819349999965945</c:v>
                </c:pt>
                <c:pt idx="42">
                  <c:v>1.6351774999999895</c:v>
                </c:pt>
                <c:pt idx="43">
                  <c:v>4.6561265000000125</c:v>
                </c:pt>
                <c:pt idx="44">
                  <c:v>2.9891329999999319</c:v>
                </c:pt>
                <c:pt idx="45">
                  <c:v>3.3197695000000045</c:v>
                </c:pt>
                <c:pt idx="46">
                  <c:v>0.21106450000009699</c:v>
                </c:pt>
                <c:pt idx="47">
                  <c:v>0.1540170000015427</c:v>
                </c:pt>
                <c:pt idx="48">
                  <c:v>2.7140120000000558</c:v>
                </c:pt>
                <c:pt idx="49">
                  <c:v>0.65417949999988312</c:v>
                </c:pt>
                <c:pt idx="50">
                  <c:v>2.8177664999998893</c:v>
                </c:pt>
                <c:pt idx="51">
                  <c:v>6.9092280000000095</c:v>
                </c:pt>
                <c:pt idx="52">
                  <c:v>3.0587179999999359</c:v>
                </c:pt>
                <c:pt idx="53">
                  <c:v>2.7004485000000273</c:v>
                </c:pt>
                <c:pt idx="54">
                  <c:v>2.4109174999999734</c:v>
                </c:pt>
                <c:pt idx="55">
                  <c:v>3.4956339999999764</c:v>
                </c:pt>
                <c:pt idx="56">
                  <c:v>9.1614999558751672E-3</c:v>
                </c:pt>
                <c:pt idx="57">
                  <c:v>4.931397499999937</c:v>
                </c:pt>
                <c:pt idx="58">
                  <c:v>9.8631010000000039</c:v>
                </c:pt>
                <c:pt idx="59">
                  <c:v>8.9434205000000198</c:v>
                </c:pt>
                <c:pt idx="60">
                  <c:v>10.443955999999998</c:v>
                </c:pt>
                <c:pt idx="61">
                  <c:v>8.9648595000000011</c:v>
                </c:pt>
                <c:pt idx="62">
                  <c:v>9.0948509999999985</c:v>
                </c:pt>
                <c:pt idx="63">
                  <c:v>6.3799460000000652</c:v>
                </c:pt>
                <c:pt idx="64">
                  <c:v>2.5774033652661976</c:v>
                </c:pt>
                <c:pt idx="65">
                  <c:v>5.2565099784055924</c:v>
                </c:pt>
                <c:pt idx="66">
                  <c:v>4.3550639147421482</c:v>
                </c:pt>
                <c:pt idx="67">
                  <c:v>4.5504827869430446</c:v>
                </c:pt>
                <c:pt idx="68">
                  <c:v>5.4911341433308207</c:v>
                </c:pt>
                <c:pt idx="69">
                  <c:v>8.8619358939398776</c:v>
                </c:pt>
                <c:pt idx="70">
                  <c:v>1.9522655000000972</c:v>
                </c:pt>
                <c:pt idx="71">
                  <c:v>3.0667885000000403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D96-9B80-1BA3F8879653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times'!$H$8:$H$79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D96-9B80-1BA3F8879653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times'!$I$8:$I$79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0.13501800000346789</c:v>
                </c:pt>
                <c:pt idx="10">
                  <c:v>0.50633999999848645</c:v>
                </c:pt>
                <c:pt idx="11">
                  <c:v>5.3027500048680586E-2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2-4D96-9B80-1BA3F8879653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times'!$J$8:$J$79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232.60822099999999</c:v>
                </c:pt>
                <c:pt idx="13">
                  <c:v>216.96687600000001</c:v>
                </c:pt>
                <c:pt idx="14">
                  <c:v>202.26736299999999</c:v>
                </c:pt>
                <c:pt idx="15">
                  <c:v>189.77555699999999</c:v>
                </c:pt>
                <c:pt idx="16">
                  <c:v>178.82491999999999</c:v>
                </c:pt>
                <c:pt idx="17">
                  <c:v>169.036303</c:v>
                </c:pt>
                <c:pt idx="18">
                  <c:v>160.38318200000001</c:v>
                </c:pt>
                <c:pt idx="19">
                  <c:v>152.48086599999999</c:v>
                </c:pt>
                <c:pt idx="20">
                  <c:v>145.86166800000001</c:v>
                </c:pt>
                <c:pt idx="21">
                  <c:v>138.74241599999999</c:v>
                </c:pt>
                <c:pt idx="22">
                  <c:v>133.45555899999999</c:v>
                </c:pt>
                <c:pt idx="23">
                  <c:v>128.750753</c:v>
                </c:pt>
                <c:pt idx="24">
                  <c:v>126.626953</c:v>
                </c:pt>
                <c:pt idx="25">
                  <c:v>124.125953</c:v>
                </c:pt>
                <c:pt idx="26">
                  <c:v>119.69910400000001</c:v>
                </c:pt>
                <c:pt idx="27">
                  <c:v>117.739696</c:v>
                </c:pt>
                <c:pt idx="28">
                  <c:v>121.80685099999999</c:v>
                </c:pt>
                <c:pt idx="29">
                  <c:v>118.28467999999999</c:v>
                </c:pt>
                <c:pt idx="30">
                  <c:v>113.91307399999999</c:v>
                </c:pt>
                <c:pt idx="31">
                  <c:v>109.55521899999999</c:v>
                </c:pt>
                <c:pt idx="32">
                  <c:v>112.66564</c:v>
                </c:pt>
                <c:pt idx="33">
                  <c:v>106.755137</c:v>
                </c:pt>
                <c:pt idx="34">
                  <c:v>101.626099</c:v>
                </c:pt>
                <c:pt idx="35">
                  <c:v>102.03892999999999</c:v>
                </c:pt>
                <c:pt idx="36">
                  <c:v>107.867651</c:v>
                </c:pt>
                <c:pt idx="37">
                  <c:v>97.435497999999995</c:v>
                </c:pt>
                <c:pt idx="38">
                  <c:v>97.312822999999995</c:v>
                </c:pt>
                <c:pt idx="39">
                  <c:v>103.221982</c:v>
                </c:pt>
                <c:pt idx="40">
                  <c:v>101.81588499999999</c:v>
                </c:pt>
                <c:pt idx="41">
                  <c:v>96.538859000000002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95.871381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88.434338999999994</c:v>
                </c:pt>
                <c:pt idx="48">
                  <c:v>87.428740000000005</c:v>
                </c:pt>
                <c:pt idx="49">
                  <c:v>82.374166000000002</c:v>
                </c:pt>
                <c:pt idx="50">
                  <c:v>92.762094000000005</c:v>
                </c:pt>
                <c:pt idx="51">
                  <c:v>92.73075</c:v>
                </c:pt>
                <c:pt idx="52">
                  <c:v>89.07423</c:v>
                </c:pt>
                <c:pt idx="53">
                  <c:v>81.472426999999996</c:v>
                </c:pt>
                <c:pt idx="54">
                  <c:v>84.429963000000001</c:v>
                </c:pt>
                <c:pt idx="55">
                  <c:v>83.925219999999996</c:v>
                </c:pt>
                <c:pt idx="56">
                  <c:v>83.407174999999995</c:v>
                </c:pt>
                <c:pt idx="57">
                  <c:v>81.383899999999997</c:v>
                </c:pt>
                <c:pt idx="58">
                  <c:v>80.550257999999999</c:v>
                </c:pt>
                <c:pt idx="59">
                  <c:v>79.713228000000001</c:v>
                </c:pt>
                <c:pt idx="60">
                  <c:v>72.263093999999995</c:v>
                </c:pt>
                <c:pt idx="61">
                  <c:v>77.989759000000006</c:v>
                </c:pt>
                <c:pt idx="62">
                  <c:v>66.603048999999999</c:v>
                </c:pt>
                <c:pt idx="63">
                  <c:v>71.296051000000006</c:v>
                </c:pt>
                <c:pt idx="64">
                  <c:v>69.237037000000001</c:v>
                </c:pt>
                <c:pt idx="65">
                  <c:v>72.95795050000001</c:v>
                </c:pt>
                <c:pt idx="66">
                  <c:v>74.201631000000006</c:v>
                </c:pt>
                <c:pt idx="67">
                  <c:v>74.501088500000009</c:v>
                </c:pt>
                <c:pt idx="68">
                  <c:v>71.261930000000007</c:v>
                </c:pt>
                <c:pt idx="69">
                  <c:v>70.886656500000001</c:v>
                </c:pt>
                <c:pt idx="70">
                  <c:v>71.291388499999996</c:v>
                </c:pt>
                <c:pt idx="71">
                  <c:v>71.644318499999997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2-4D96-9B80-1BA3F8879653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times'!$K$8:$K$79</c:f>
              <c:numCache>
                <c:formatCode>General</c:formatCode>
                <c:ptCount val="72"/>
                <c:pt idx="0">
                  <c:v>0</c:v>
                </c:pt>
                <c:pt idx="1">
                  <c:v>0.30369299884697243</c:v>
                </c:pt>
                <c:pt idx="2">
                  <c:v>8.3264976333042879E-3</c:v>
                </c:pt>
                <c:pt idx="3">
                  <c:v>2.6899501075403086E-2</c:v>
                </c:pt>
                <c:pt idx="4">
                  <c:v>6.9225999821686993E-2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1.2141840000001665</c:v>
                </c:pt>
                <c:pt idx="65">
                  <c:v>3.7779384999998307</c:v>
                </c:pt>
                <c:pt idx="66">
                  <c:v>4.429507000000048</c:v>
                </c:pt>
                <c:pt idx="67">
                  <c:v>5.2502834999998953</c:v>
                </c:pt>
                <c:pt idx="68">
                  <c:v>7.4305429999999699</c:v>
                </c:pt>
                <c:pt idx="69">
                  <c:v>7.8951994999999648</c:v>
                </c:pt>
                <c:pt idx="70">
                  <c:v>11.005075500000018</c:v>
                </c:pt>
                <c:pt idx="71">
                  <c:v>3.7381415000000309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2-4D96-9B80-1BA3F88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calc'!$B$8:$B$79</c:f>
              <c:numCache>
                <c:formatCode>#,##0.00</c:formatCode>
                <c:ptCount val="7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  <c:pt idx="12">
                  <c:v>26.532556499999998</c:v>
                </c:pt>
                <c:pt idx="13">
                  <c:v>24.744356</c:v>
                </c:pt>
                <c:pt idx="14">
                  <c:v>23.187750166666664</c:v>
                </c:pt>
                <c:pt idx="15">
                  <c:v>21.801792666666667</c:v>
                </c:pt>
                <c:pt idx="16">
                  <c:v>20.636945666666666</c:v>
                </c:pt>
                <c:pt idx="17">
                  <c:v>19.546373333333335</c:v>
                </c:pt>
                <c:pt idx="18">
                  <c:v>18.621435333333334</c:v>
                </c:pt>
                <c:pt idx="19">
                  <c:v>17.719269333333333</c:v>
                </c:pt>
                <c:pt idx="20">
                  <c:v>16.977271666666667</c:v>
                </c:pt>
                <c:pt idx="21">
                  <c:v>16.329103833333331</c:v>
                </c:pt>
                <c:pt idx="22">
                  <c:v>15.630143166666668</c:v>
                </c:pt>
                <c:pt idx="23">
                  <c:v>15.179443333333333</c:v>
                </c:pt>
                <c:pt idx="24">
                  <c:v>15.310846500000002</c:v>
                </c:pt>
                <c:pt idx="25">
                  <c:v>15.318712666666668</c:v>
                </c:pt>
                <c:pt idx="26">
                  <c:v>14.614170499999998</c:v>
                </c:pt>
                <c:pt idx="27">
                  <c:v>15.041751833333334</c:v>
                </c:pt>
                <c:pt idx="28">
                  <c:v>14.926566166666666</c:v>
                </c:pt>
                <c:pt idx="29">
                  <c:v>14.374926</c:v>
                </c:pt>
                <c:pt idx="30">
                  <c:v>14.357612500000002</c:v>
                </c:pt>
                <c:pt idx="31">
                  <c:v>14.726694166666666</c:v>
                </c:pt>
                <c:pt idx="32">
                  <c:v>14.928044333333332</c:v>
                </c:pt>
                <c:pt idx="33">
                  <c:v>14.775562833333332</c:v>
                </c:pt>
                <c:pt idx="34">
                  <c:v>13.793865333333335</c:v>
                </c:pt>
                <c:pt idx="35">
                  <c:v>16.386073666666665</c:v>
                </c:pt>
                <c:pt idx="36">
                  <c:v>14.828474666666667</c:v>
                </c:pt>
                <c:pt idx="37">
                  <c:v>14.622530666666668</c:v>
                </c:pt>
                <c:pt idx="38">
                  <c:v>13.900480333333332</c:v>
                </c:pt>
                <c:pt idx="39">
                  <c:v>14.420785</c:v>
                </c:pt>
                <c:pt idx="40">
                  <c:v>17.789182333333333</c:v>
                </c:pt>
                <c:pt idx="41">
                  <c:v>21.296362166666665</c:v>
                </c:pt>
                <c:pt idx="42">
                  <c:v>13.209453333333334</c:v>
                </c:pt>
                <c:pt idx="43">
                  <c:v>14.147486333333333</c:v>
                </c:pt>
                <c:pt idx="44">
                  <c:v>17.748612333333334</c:v>
                </c:pt>
                <c:pt idx="45">
                  <c:v>20.194020333333331</c:v>
                </c:pt>
                <c:pt idx="46">
                  <c:v>14.633317333333332</c:v>
                </c:pt>
                <c:pt idx="47">
                  <c:v>19.54638233333333</c:v>
                </c:pt>
                <c:pt idx="48">
                  <c:v>14.786777000000001</c:v>
                </c:pt>
                <c:pt idx="49">
                  <c:v>19.761842333333334</c:v>
                </c:pt>
                <c:pt idx="50">
                  <c:v>12.880716833333333</c:v>
                </c:pt>
                <c:pt idx="51">
                  <c:v>13.413809333333335</c:v>
                </c:pt>
                <c:pt idx="52">
                  <c:v>16.691537500000003</c:v>
                </c:pt>
                <c:pt idx="53">
                  <c:v>18.099508333333329</c:v>
                </c:pt>
                <c:pt idx="54">
                  <c:v>22.015960333333336</c:v>
                </c:pt>
                <c:pt idx="55">
                  <c:v>15.854980666666668</c:v>
                </c:pt>
                <c:pt idx="56">
                  <c:v>20.326654333333334</c:v>
                </c:pt>
                <c:pt idx="57">
                  <c:v>18.068352166666671</c:v>
                </c:pt>
                <c:pt idx="58">
                  <c:v>18.585793833333337</c:v>
                </c:pt>
                <c:pt idx="59">
                  <c:v>20.728350333333331</c:v>
                </c:pt>
                <c:pt idx="60">
                  <c:v>19.171195666666666</c:v>
                </c:pt>
                <c:pt idx="61">
                  <c:v>17.818793833333334</c:v>
                </c:pt>
                <c:pt idx="62">
                  <c:v>18.470063666666665</c:v>
                </c:pt>
                <c:pt idx="63">
                  <c:v>20.844140333333332</c:v>
                </c:pt>
                <c:pt idx="64">
                  <c:v>25.236317714285715</c:v>
                </c:pt>
                <c:pt idx="65">
                  <c:v>24.118696</c:v>
                </c:pt>
                <c:pt idx="66">
                  <c:v>23.282241000000003</c:v>
                </c:pt>
                <c:pt idx="67">
                  <c:v>26.141769333333333</c:v>
                </c:pt>
                <c:pt idx="68">
                  <c:v>21.119853333333335</c:v>
                </c:pt>
                <c:pt idx="69">
                  <c:v>20.41756516666667</c:v>
                </c:pt>
                <c:pt idx="70">
                  <c:v>20.464144666666666</c:v>
                </c:pt>
                <c:pt idx="71">
                  <c:v>24.292700166666673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calc'!$C$8:$C$79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CF1-B17F-8061963F1DC9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calc'!$D$8:$D$79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103.98804200000001</c:v>
                </c:pt>
                <c:pt idx="13">
                  <c:v>96.657055499999998</c:v>
                </c:pt>
                <c:pt idx="14">
                  <c:v>90.329803999999996</c:v>
                </c:pt>
                <c:pt idx="15">
                  <c:v>84.949720999999997</c:v>
                </c:pt>
                <c:pt idx="16">
                  <c:v>80.066247500000003</c:v>
                </c:pt>
                <c:pt idx="17">
                  <c:v>75.971120500000012</c:v>
                </c:pt>
                <c:pt idx="18">
                  <c:v>71.966386999999997</c:v>
                </c:pt>
                <c:pt idx="19">
                  <c:v>68.532732999999993</c:v>
                </c:pt>
                <c:pt idx="20">
                  <c:v>65.370329499999997</c:v>
                </c:pt>
                <c:pt idx="21">
                  <c:v>62.644377500000004</c:v>
                </c:pt>
                <c:pt idx="22">
                  <c:v>59.932746999999999</c:v>
                </c:pt>
                <c:pt idx="23">
                  <c:v>57.120248500000002</c:v>
                </c:pt>
                <c:pt idx="24">
                  <c:v>57.425684500000003</c:v>
                </c:pt>
                <c:pt idx="25">
                  <c:v>56.181583500000002</c:v>
                </c:pt>
                <c:pt idx="26">
                  <c:v>53.880075500000004</c:v>
                </c:pt>
                <c:pt idx="27">
                  <c:v>56.703390999999996</c:v>
                </c:pt>
                <c:pt idx="28">
                  <c:v>53.341972999999996</c:v>
                </c:pt>
                <c:pt idx="29">
                  <c:v>53.317558499999997</c:v>
                </c:pt>
                <c:pt idx="30">
                  <c:v>52.255019000000004</c:v>
                </c:pt>
                <c:pt idx="31">
                  <c:v>51.562831000000003</c:v>
                </c:pt>
                <c:pt idx="32">
                  <c:v>52.735141999999996</c:v>
                </c:pt>
                <c:pt idx="33">
                  <c:v>54.640861000000001</c:v>
                </c:pt>
                <c:pt idx="34">
                  <c:v>52.583441000000001</c:v>
                </c:pt>
                <c:pt idx="35">
                  <c:v>54.842095999999998</c:v>
                </c:pt>
                <c:pt idx="36">
                  <c:v>51.119478999999998</c:v>
                </c:pt>
                <c:pt idx="37">
                  <c:v>56.011256000000003</c:v>
                </c:pt>
                <c:pt idx="38">
                  <c:v>52.752298500000002</c:v>
                </c:pt>
                <c:pt idx="39">
                  <c:v>49.211495499999998</c:v>
                </c:pt>
                <c:pt idx="40">
                  <c:v>47.655804000000003</c:v>
                </c:pt>
                <c:pt idx="41">
                  <c:v>47.204041500000002</c:v>
                </c:pt>
                <c:pt idx="42">
                  <c:v>53.088323500000001</c:v>
                </c:pt>
                <c:pt idx="43">
                  <c:v>52.390852500000001</c:v>
                </c:pt>
                <c:pt idx="44">
                  <c:v>59.469440000000006</c:v>
                </c:pt>
                <c:pt idx="45">
                  <c:v>50.554153499999998</c:v>
                </c:pt>
                <c:pt idx="46">
                  <c:v>60.965265500000001</c:v>
                </c:pt>
                <c:pt idx="47">
                  <c:v>51.194154999999995</c:v>
                </c:pt>
                <c:pt idx="48">
                  <c:v>46.568174999999997</c:v>
                </c:pt>
                <c:pt idx="49">
                  <c:v>43.7504925</c:v>
                </c:pt>
                <c:pt idx="50">
                  <c:v>50.660526500000003</c:v>
                </c:pt>
                <c:pt idx="51">
                  <c:v>54.931307000000004</c:v>
                </c:pt>
                <c:pt idx="52">
                  <c:v>50.342199999999998</c:v>
                </c:pt>
                <c:pt idx="53">
                  <c:v>45.252343500000002</c:v>
                </c:pt>
                <c:pt idx="54">
                  <c:v>48.569331500000004</c:v>
                </c:pt>
                <c:pt idx="55">
                  <c:v>47.890387000000004</c:v>
                </c:pt>
                <c:pt idx="56">
                  <c:v>48.927052500000002</c:v>
                </c:pt>
                <c:pt idx="57">
                  <c:v>51.852208500000003</c:v>
                </c:pt>
                <c:pt idx="58">
                  <c:v>46.810681000000002</c:v>
                </c:pt>
                <c:pt idx="59">
                  <c:v>47.468882499999999</c:v>
                </c:pt>
                <c:pt idx="60">
                  <c:v>45.312976999999997</c:v>
                </c:pt>
                <c:pt idx="61">
                  <c:v>46.5663105</c:v>
                </c:pt>
                <c:pt idx="62">
                  <c:v>46.123927000000002</c:v>
                </c:pt>
                <c:pt idx="63">
                  <c:v>50.290246999999994</c:v>
                </c:pt>
                <c:pt idx="64">
                  <c:v>46.016104000000006</c:v>
                </c:pt>
                <c:pt idx="65">
                  <c:v>46.386457333333333</c:v>
                </c:pt>
                <c:pt idx="66">
                  <c:v>39.888710666666668</c:v>
                </c:pt>
                <c:pt idx="67">
                  <c:v>51.439376666666668</c:v>
                </c:pt>
                <c:pt idx="68">
                  <c:v>43.531885666666675</c:v>
                </c:pt>
                <c:pt idx="69">
                  <c:v>46.092860666666667</c:v>
                </c:pt>
                <c:pt idx="70">
                  <c:v>50.856274499999998</c:v>
                </c:pt>
                <c:pt idx="71">
                  <c:v>43.521373499999996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CF1-B17F-8061963F1DC9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calc'!$E$8:$E$79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2-4CF1-B17F-8061963F1DC9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calc'!$A$8:$A$79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</c:strCache>
            </c:strRef>
          </c:cat>
          <c:val>
            <c:numRef>
              <c:f>'pivot calc'!$F$8:$F$79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232.60822099999999</c:v>
                </c:pt>
                <c:pt idx="13">
                  <c:v>216.96687600000001</c:v>
                </c:pt>
                <c:pt idx="14">
                  <c:v>202.26736299999999</c:v>
                </c:pt>
                <c:pt idx="15">
                  <c:v>189.77555699999999</c:v>
                </c:pt>
                <c:pt idx="16">
                  <c:v>178.82491999999999</c:v>
                </c:pt>
                <c:pt idx="17">
                  <c:v>169.036303</c:v>
                </c:pt>
                <c:pt idx="18">
                  <c:v>160.38318200000001</c:v>
                </c:pt>
                <c:pt idx="19">
                  <c:v>152.48086599999999</c:v>
                </c:pt>
                <c:pt idx="20">
                  <c:v>145.86166800000001</c:v>
                </c:pt>
                <c:pt idx="21">
                  <c:v>138.74241599999999</c:v>
                </c:pt>
                <c:pt idx="22">
                  <c:v>133.45555899999999</c:v>
                </c:pt>
                <c:pt idx="23">
                  <c:v>128.750753</c:v>
                </c:pt>
                <c:pt idx="24">
                  <c:v>126.626953</c:v>
                </c:pt>
                <c:pt idx="25">
                  <c:v>124.125953</c:v>
                </c:pt>
                <c:pt idx="26">
                  <c:v>119.69910400000001</c:v>
                </c:pt>
                <c:pt idx="27">
                  <c:v>117.739696</c:v>
                </c:pt>
                <c:pt idx="28">
                  <c:v>121.80685099999999</c:v>
                </c:pt>
                <c:pt idx="29">
                  <c:v>118.28467999999999</c:v>
                </c:pt>
                <c:pt idx="30">
                  <c:v>113.91307399999999</c:v>
                </c:pt>
                <c:pt idx="31">
                  <c:v>109.55521899999999</c:v>
                </c:pt>
                <c:pt idx="32">
                  <c:v>112.66564</c:v>
                </c:pt>
                <c:pt idx="33">
                  <c:v>106.755137</c:v>
                </c:pt>
                <c:pt idx="34">
                  <c:v>101.626099</c:v>
                </c:pt>
                <c:pt idx="35">
                  <c:v>102.03892999999999</c:v>
                </c:pt>
                <c:pt idx="36">
                  <c:v>107.867651</c:v>
                </c:pt>
                <c:pt idx="37">
                  <c:v>97.435497999999995</c:v>
                </c:pt>
                <c:pt idx="38">
                  <c:v>97.312822999999995</c:v>
                </c:pt>
                <c:pt idx="39">
                  <c:v>103.221982</c:v>
                </c:pt>
                <c:pt idx="40">
                  <c:v>101.81588499999999</c:v>
                </c:pt>
                <c:pt idx="41">
                  <c:v>96.538859000000002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95.871381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88.434338999999994</c:v>
                </c:pt>
                <c:pt idx="48">
                  <c:v>87.428740000000005</c:v>
                </c:pt>
                <c:pt idx="49">
                  <c:v>82.374166000000002</c:v>
                </c:pt>
                <c:pt idx="50">
                  <c:v>92.762094000000005</c:v>
                </c:pt>
                <c:pt idx="51">
                  <c:v>92.73075</c:v>
                </c:pt>
                <c:pt idx="52">
                  <c:v>89.07423</c:v>
                </c:pt>
                <c:pt idx="53">
                  <c:v>81.472426999999996</c:v>
                </c:pt>
                <c:pt idx="54">
                  <c:v>84.429963000000001</c:v>
                </c:pt>
                <c:pt idx="55">
                  <c:v>83.925219999999996</c:v>
                </c:pt>
                <c:pt idx="56">
                  <c:v>83.407174999999995</c:v>
                </c:pt>
                <c:pt idx="57">
                  <c:v>81.383899999999997</c:v>
                </c:pt>
                <c:pt idx="58">
                  <c:v>80.550257999999999</c:v>
                </c:pt>
                <c:pt idx="59">
                  <c:v>79.713228000000001</c:v>
                </c:pt>
                <c:pt idx="60">
                  <c:v>72.263093999999995</c:v>
                </c:pt>
                <c:pt idx="61">
                  <c:v>77.989759000000006</c:v>
                </c:pt>
                <c:pt idx="62">
                  <c:v>66.603048999999999</c:v>
                </c:pt>
                <c:pt idx="63">
                  <c:v>71.296051000000006</c:v>
                </c:pt>
                <c:pt idx="64">
                  <c:v>69.237037000000001</c:v>
                </c:pt>
                <c:pt idx="65">
                  <c:v>72.95795050000001</c:v>
                </c:pt>
                <c:pt idx="66">
                  <c:v>74.201631000000006</c:v>
                </c:pt>
                <c:pt idx="67">
                  <c:v>74.501088500000009</c:v>
                </c:pt>
                <c:pt idx="68">
                  <c:v>71.261930000000007</c:v>
                </c:pt>
                <c:pt idx="69">
                  <c:v>70.886656500000001</c:v>
                </c:pt>
                <c:pt idx="70">
                  <c:v>71.291388499999996</c:v>
                </c:pt>
                <c:pt idx="71">
                  <c:v>71.644318499999997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2-4CF1-B17F-8061963F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[scalability_MPI_thin.xlsx]speed-up!ExecutionTime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'speed-up'!$B$7:$B$78</c:f>
              <c:numCache>
                <c:formatCode>#,##0.00</c:formatCode>
                <c:ptCount val="7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  <c:pt idx="12">
                  <c:v>232.60822099999999</c:v>
                </c:pt>
                <c:pt idx="13">
                  <c:v>216.96687600000001</c:v>
                </c:pt>
                <c:pt idx="14">
                  <c:v>202.26736299999999</c:v>
                </c:pt>
                <c:pt idx="15">
                  <c:v>189.77555699999999</c:v>
                </c:pt>
                <c:pt idx="16">
                  <c:v>178.82491999999999</c:v>
                </c:pt>
                <c:pt idx="17">
                  <c:v>169.036303</c:v>
                </c:pt>
                <c:pt idx="18">
                  <c:v>160.38318200000001</c:v>
                </c:pt>
                <c:pt idx="19">
                  <c:v>152.48086599999999</c:v>
                </c:pt>
                <c:pt idx="20">
                  <c:v>145.86166800000001</c:v>
                </c:pt>
                <c:pt idx="21">
                  <c:v>138.74241599999999</c:v>
                </c:pt>
                <c:pt idx="22">
                  <c:v>133.45555899999999</c:v>
                </c:pt>
                <c:pt idx="23">
                  <c:v>128.750753</c:v>
                </c:pt>
                <c:pt idx="24">
                  <c:v>126.626953</c:v>
                </c:pt>
                <c:pt idx="25">
                  <c:v>124.125953</c:v>
                </c:pt>
                <c:pt idx="26">
                  <c:v>119.69910400000001</c:v>
                </c:pt>
                <c:pt idx="27">
                  <c:v>117.739696</c:v>
                </c:pt>
                <c:pt idx="28">
                  <c:v>121.80685099999999</c:v>
                </c:pt>
                <c:pt idx="29">
                  <c:v>118.28467999999999</c:v>
                </c:pt>
                <c:pt idx="30">
                  <c:v>113.91307399999999</c:v>
                </c:pt>
                <c:pt idx="31">
                  <c:v>109.55521899999999</c:v>
                </c:pt>
                <c:pt idx="32">
                  <c:v>112.66564</c:v>
                </c:pt>
                <c:pt idx="33">
                  <c:v>106.755137</c:v>
                </c:pt>
                <c:pt idx="34">
                  <c:v>101.626099</c:v>
                </c:pt>
                <c:pt idx="35">
                  <c:v>102.03892999999999</c:v>
                </c:pt>
                <c:pt idx="36">
                  <c:v>107.867651</c:v>
                </c:pt>
                <c:pt idx="37">
                  <c:v>97.435497999999995</c:v>
                </c:pt>
                <c:pt idx="38">
                  <c:v>97.312822999999995</c:v>
                </c:pt>
                <c:pt idx="39">
                  <c:v>103.221982</c:v>
                </c:pt>
                <c:pt idx="40">
                  <c:v>101.81588499999999</c:v>
                </c:pt>
                <c:pt idx="41">
                  <c:v>96.538859000000002</c:v>
                </c:pt>
                <c:pt idx="42">
                  <c:v>88.537946000000005</c:v>
                </c:pt>
                <c:pt idx="43">
                  <c:v>95.922841000000005</c:v>
                </c:pt>
                <c:pt idx="44">
                  <c:v>95.871381</c:v>
                </c:pt>
                <c:pt idx="45">
                  <c:v>96.847545999999994</c:v>
                </c:pt>
                <c:pt idx="46">
                  <c:v>84.768797000000006</c:v>
                </c:pt>
                <c:pt idx="47">
                  <c:v>88.434338999999994</c:v>
                </c:pt>
                <c:pt idx="48">
                  <c:v>87.428740000000005</c:v>
                </c:pt>
                <c:pt idx="49">
                  <c:v>82.374166000000002</c:v>
                </c:pt>
                <c:pt idx="50">
                  <c:v>92.762094000000005</c:v>
                </c:pt>
                <c:pt idx="51">
                  <c:v>92.73075</c:v>
                </c:pt>
                <c:pt idx="52">
                  <c:v>89.07423</c:v>
                </c:pt>
                <c:pt idx="53">
                  <c:v>81.472426999999996</c:v>
                </c:pt>
                <c:pt idx="54">
                  <c:v>84.429963000000001</c:v>
                </c:pt>
                <c:pt idx="55">
                  <c:v>83.925219999999996</c:v>
                </c:pt>
                <c:pt idx="56">
                  <c:v>83.407174999999995</c:v>
                </c:pt>
                <c:pt idx="57">
                  <c:v>81.383899999999997</c:v>
                </c:pt>
                <c:pt idx="58">
                  <c:v>80.550257999999999</c:v>
                </c:pt>
                <c:pt idx="59">
                  <c:v>79.713228000000001</c:v>
                </c:pt>
                <c:pt idx="60">
                  <c:v>72.263093999999995</c:v>
                </c:pt>
                <c:pt idx="61">
                  <c:v>77.989759000000006</c:v>
                </c:pt>
                <c:pt idx="62">
                  <c:v>66.603048999999999</c:v>
                </c:pt>
                <c:pt idx="63">
                  <c:v>71.296051000000006</c:v>
                </c:pt>
                <c:pt idx="64">
                  <c:v>71.644318499999997</c:v>
                </c:pt>
                <c:pt idx="65">
                  <c:v>71.291388499999996</c:v>
                </c:pt>
                <c:pt idx="66">
                  <c:v>70.886656500000001</c:v>
                </c:pt>
                <c:pt idx="67">
                  <c:v>71.261930000000007</c:v>
                </c:pt>
                <c:pt idx="68">
                  <c:v>74.501088500000009</c:v>
                </c:pt>
                <c:pt idx="69">
                  <c:v>74.201631000000006</c:v>
                </c:pt>
                <c:pt idx="70">
                  <c:v>72.95795050000001</c:v>
                </c:pt>
                <c:pt idx="71">
                  <c:v>69.237037000000001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5B4-A60F-A72DCB1E1235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'speed-up'!$C$7:$C$78</c:f>
              <c:numCache>
                <c:formatCode>#,##0.00</c:formatCode>
                <c:ptCount val="7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5B4-A60F-A72DCB1E1235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'speed-up'!$D$7:$D$78</c:f>
              <c:numCache>
                <c:formatCode>#,##0.00</c:formatCode>
                <c:ptCount val="7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  <c:pt idx="12">
                  <c:v>103.98804200000001</c:v>
                </c:pt>
                <c:pt idx="13">
                  <c:v>96.657055499999998</c:v>
                </c:pt>
                <c:pt idx="14">
                  <c:v>90.329803999999996</c:v>
                </c:pt>
                <c:pt idx="15">
                  <c:v>84.949720999999997</c:v>
                </c:pt>
                <c:pt idx="16">
                  <c:v>80.066247500000003</c:v>
                </c:pt>
                <c:pt idx="17">
                  <c:v>75.971120500000012</c:v>
                </c:pt>
                <c:pt idx="18">
                  <c:v>71.966386999999997</c:v>
                </c:pt>
                <c:pt idx="19">
                  <c:v>68.532732999999993</c:v>
                </c:pt>
                <c:pt idx="20">
                  <c:v>65.370329499999997</c:v>
                </c:pt>
                <c:pt idx="21">
                  <c:v>62.644377500000004</c:v>
                </c:pt>
                <c:pt idx="22">
                  <c:v>59.932746999999999</c:v>
                </c:pt>
                <c:pt idx="23">
                  <c:v>57.120248500000002</c:v>
                </c:pt>
                <c:pt idx="24">
                  <c:v>57.425684500000003</c:v>
                </c:pt>
                <c:pt idx="25">
                  <c:v>56.181583500000002</c:v>
                </c:pt>
                <c:pt idx="26">
                  <c:v>53.880075500000004</c:v>
                </c:pt>
                <c:pt idx="27">
                  <c:v>56.703390999999996</c:v>
                </c:pt>
                <c:pt idx="28">
                  <c:v>53.341972999999996</c:v>
                </c:pt>
                <c:pt idx="29">
                  <c:v>53.317558499999997</c:v>
                </c:pt>
                <c:pt idx="30">
                  <c:v>52.255019000000004</c:v>
                </c:pt>
                <c:pt idx="31">
                  <c:v>51.562831000000003</c:v>
                </c:pt>
                <c:pt idx="32">
                  <c:v>52.735141999999996</c:v>
                </c:pt>
                <c:pt idx="33">
                  <c:v>54.640861000000001</c:v>
                </c:pt>
                <c:pt idx="34">
                  <c:v>52.583441000000001</c:v>
                </c:pt>
                <c:pt idx="35">
                  <c:v>54.842095999999998</c:v>
                </c:pt>
                <c:pt idx="36">
                  <c:v>51.119478999999998</c:v>
                </c:pt>
                <c:pt idx="37">
                  <c:v>56.011256000000003</c:v>
                </c:pt>
                <c:pt idx="38">
                  <c:v>52.752298500000002</c:v>
                </c:pt>
                <c:pt idx="39">
                  <c:v>49.211495499999998</c:v>
                </c:pt>
                <c:pt idx="40">
                  <c:v>47.655804000000003</c:v>
                </c:pt>
                <c:pt idx="41">
                  <c:v>47.204041500000002</c:v>
                </c:pt>
                <c:pt idx="42">
                  <c:v>53.088323500000001</c:v>
                </c:pt>
                <c:pt idx="43">
                  <c:v>52.390852500000001</c:v>
                </c:pt>
                <c:pt idx="44">
                  <c:v>59.469440000000006</c:v>
                </c:pt>
                <c:pt idx="45">
                  <c:v>50.554153499999998</c:v>
                </c:pt>
                <c:pt idx="46">
                  <c:v>60.965265500000001</c:v>
                </c:pt>
                <c:pt idx="47">
                  <c:v>51.194154999999995</c:v>
                </c:pt>
                <c:pt idx="48">
                  <c:v>46.568174999999997</c:v>
                </c:pt>
                <c:pt idx="49">
                  <c:v>43.7504925</c:v>
                </c:pt>
                <c:pt idx="50">
                  <c:v>50.660526500000003</c:v>
                </c:pt>
                <c:pt idx="51">
                  <c:v>54.931307000000004</c:v>
                </c:pt>
                <c:pt idx="52">
                  <c:v>50.342199999999998</c:v>
                </c:pt>
                <c:pt idx="53">
                  <c:v>45.252343500000002</c:v>
                </c:pt>
                <c:pt idx="54">
                  <c:v>48.569331500000004</c:v>
                </c:pt>
                <c:pt idx="55">
                  <c:v>47.890387000000004</c:v>
                </c:pt>
                <c:pt idx="56">
                  <c:v>48.927052500000002</c:v>
                </c:pt>
                <c:pt idx="57">
                  <c:v>51.852208500000003</c:v>
                </c:pt>
                <c:pt idx="58">
                  <c:v>46.810681000000002</c:v>
                </c:pt>
                <c:pt idx="59">
                  <c:v>47.468882499999999</c:v>
                </c:pt>
                <c:pt idx="60">
                  <c:v>45.312976999999997</c:v>
                </c:pt>
                <c:pt idx="61">
                  <c:v>46.5663105</c:v>
                </c:pt>
                <c:pt idx="62">
                  <c:v>46.123927000000002</c:v>
                </c:pt>
                <c:pt idx="63">
                  <c:v>50.290246999999994</c:v>
                </c:pt>
                <c:pt idx="64">
                  <c:v>43.521373499999996</c:v>
                </c:pt>
                <c:pt idx="65">
                  <c:v>50.856274499999998</c:v>
                </c:pt>
                <c:pt idx="66">
                  <c:v>46.092860666666667</c:v>
                </c:pt>
                <c:pt idx="67">
                  <c:v>43.531885666666675</c:v>
                </c:pt>
                <c:pt idx="68">
                  <c:v>51.439376666666668</c:v>
                </c:pt>
                <c:pt idx="69">
                  <c:v>39.888710666666661</c:v>
                </c:pt>
                <c:pt idx="70">
                  <c:v>46.38645733333334</c:v>
                </c:pt>
                <c:pt idx="71">
                  <c:v>46.016103999999991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5B4-A60F-A72DCB1E1235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'speed-up'!$E$7:$E$78</c:f>
              <c:numCache>
                <c:formatCode>#,##0.00</c:formatCode>
                <c:ptCount val="7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5B4-A60F-A72DCB1E1235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'speed-up'!$A$7:$A$78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cat>
          <c:val>
            <c:numRef>
              <c:f>'speed-up'!$F$7:$F$78</c:f>
              <c:numCache>
                <c:formatCode>#,##0.00</c:formatCode>
                <c:ptCount val="72"/>
                <c:pt idx="0">
                  <c:v>333.04544683333336</c:v>
                </c:pt>
                <c:pt idx="1">
                  <c:v>166.16402357142857</c:v>
                </c:pt>
                <c:pt idx="2">
                  <c:v>111.18897414285713</c:v>
                </c:pt>
                <c:pt idx="3">
                  <c:v>83.836641285714293</c:v>
                </c:pt>
                <c:pt idx="4">
                  <c:v>67.300156999999999</c:v>
                </c:pt>
                <c:pt idx="5">
                  <c:v>55.889360999999994</c:v>
                </c:pt>
                <c:pt idx="6">
                  <c:v>48.068390000000001</c:v>
                </c:pt>
                <c:pt idx="7">
                  <c:v>42.306166000000005</c:v>
                </c:pt>
                <c:pt idx="8">
                  <c:v>37.751382857142858</c:v>
                </c:pt>
                <c:pt idx="9">
                  <c:v>34.037378428571429</c:v>
                </c:pt>
                <c:pt idx="10">
                  <c:v>31.032306142857145</c:v>
                </c:pt>
                <c:pt idx="11">
                  <c:v>28.693861142857145</c:v>
                </c:pt>
                <c:pt idx="64">
                  <c:v>24.292700166666673</c:v>
                </c:pt>
                <c:pt idx="65">
                  <c:v>20.464144666666666</c:v>
                </c:pt>
                <c:pt idx="66">
                  <c:v>20.417565166666666</c:v>
                </c:pt>
                <c:pt idx="67">
                  <c:v>21.119853333333335</c:v>
                </c:pt>
                <c:pt idx="68">
                  <c:v>26.141769333333333</c:v>
                </c:pt>
                <c:pt idx="69">
                  <c:v>23.282240999999999</c:v>
                </c:pt>
                <c:pt idx="70">
                  <c:v>24.118696</c:v>
                </c:pt>
                <c:pt idx="71">
                  <c:v>25.236317714285715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45B4-A60F-A72DCB1E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'speed-up'!$J$7:$J$78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A0-A437-E5CB2DF3E2DE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  <c:pt idx="12">
                  <c:v>12.934722646797596</c:v>
                </c:pt>
                <c:pt idx="13">
                  <c:v>13.867198899061439</c:v>
                </c:pt>
                <c:pt idx="14">
                  <c:v>14.874979232314409</c:v>
                </c:pt>
                <c:pt idx="15">
                  <c:v>15.854111412251052</c:v>
                </c:pt>
                <c:pt idx="16">
                  <c:v>16.824963903241226</c:v>
                </c:pt>
                <c:pt idx="17">
                  <c:v>17.79927016032763</c:v>
                </c:pt>
                <c:pt idx="18">
                  <c:v>18.759590541107983</c:v>
                </c:pt>
                <c:pt idx="19">
                  <c:v>19.731805720463313</c:v>
                </c:pt>
                <c:pt idx="20">
                  <c:v>20.627234456142375</c:v>
                </c:pt>
                <c:pt idx="21">
                  <c:v>21.685674148848612</c:v>
                </c:pt>
                <c:pt idx="22">
                  <c:v>22.544754572568987</c:v>
                </c:pt>
                <c:pt idx="23">
                  <c:v>23.368584290920612</c:v>
                </c:pt>
                <c:pt idx="24">
                  <c:v>23.760524538563285</c:v>
                </c:pt>
                <c:pt idx="25">
                  <c:v>24.23927270068976</c:v>
                </c:pt>
                <c:pt idx="26">
                  <c:v>25.135717172953942</c:v>
                </c:pt>
                <c:pt idx="27">
                  <c:v>25.554022357931007</c:v>
                </c:pt>
                <c:pt idx="28">
                  <c:v>24.700768464985604</c:v>
                </c:pt>
                <c:pt idx="29">
                  <c:v>25.436284935631562</c:v>
                </c:pt>
                <c:pt idx="30">
                  <c:v>26.412445194833388</c:v>
                </c:pt>
                <c:pt idx="31">
                  <c:v>27.463071604101309</c:v>
                </c:pt>
                <c:pt idx="32">
                  <c:v>26.704883795982521</c:v>
                </c:pt>
                <c:pt idx="33">
                  <c:v>28.18340089807575</c:v>
                </c:pt>
                <c:pt idx="34">
                  <c:v>29.605808484294965</c:v>
                </c:pt>
                <c:pt idx="35">
                  <c:v>29.486028753927545</c:v>
                </c:pt>
                <c:pt idx="36">
                  <c:v>27.892725910940623</c:v>
                </c:pt>
                <c:pt idx="37">
                  <c:v>30.879123992366726</c:v>
                </c:pt>
                <c:pt idx="38">
                  <c:v>30.918050995191045</c:v>
                </c:pt>
                <c:pt idx="39">
                  <c:v>29.148082275730765</c:v>
                </c:pt>
                <c:pt idx="40">
                  <c:v>29.550622911149869</c:v>
                </c:pt>
                <c:pt idx="41">
                  <c:v>31.165924842762021</c:v>
                </c:pt>
                <c:pt idx="42">
                  <c:v>33.982297533760267</c:v>
                </c:pt>
                <c:pt idx="43">
                  <c:v>31.366072904366955</c:v>
                </c:pt>
                <c:pt idx="44">
                  <c:v>31.382908983025914</c:v>
                </c:pt>
                <c:pt idx="45">
                  <c:v>31.066588140498677</c:v>
                </c:pt>
                <c:pt idx="46">
                  <c:v>35.49328208585996</c:v>
                </c:pt>
                <c:pt idx="47">
                  <c:v>34.02211016695675</c:v>
                </c:pt>
                <c:pt idx="48">
                  <c:v>34.413430000249342</c:v>
                </c:pt>
                <c:pt idx="49">
                  <c:v>36.525077825977625</c:v>
                </c:pt>
                <c:pt idx="50">
                  <c:v>32.434830804919088</c:v>
                </c:pt>
                <c:pt idx="51">
                  <c:v>32.445794129778953</c:v>
                </c:pt>
                <c:pt idx="52">
                  <c:v>33.777702305144821</c:v>
                </c:pt>
                <c:pt idx="53">
                  <c:v>36.929338363763243</c:v>
                </c:pt>
                <c:pt idx="54">
                  <c:v>35.635723587845227</c:v>
                </c:pt>
                <c:pt idx="55">
                  <c:v>35.850043931967058</c:v>
                </c:pt>
                <c:pt idx="56">
                  <c:v>36.072709859793235</c:v>
                </c:pt>
                <c:pt idx="57">
                  <c:v>36.969509006081054</c:v>
                </c:pt>
                <c:pt idx="58">
                  <c:v>37.352119021145782</c:v>
                </c:pt>
                <c:pt idx="59">
                  <c:v>37.744335532366094</c:v>
                </c:pt>
                <c:pt idx="60">
                  <c:v>41.635676767452004</c:v>
                </c:pt>
                <c:pt idx="61">
                  <c:v>38.578434689098088</c:v>
                </c:pt>
                <c:pt idx="62">
                  <c:v>45.173950279663622</c:v>
                </c:pt>
                <c:pt idx="63">
                  <c:v>42.200413372123506</c:v>
                </c:pt>
                <c:pt idx="64">
                  <c:v>41.995274531085116</c:v>
                </c:pt>
                <c:pt idx="65">
                  <c:v>42.203173304725297</c:v>
                </c:pt>
                <c:pt idx="66">
                  <c:v>42.444135082037619</c:v>
                </c:pt>
                <c:pt idx="67">
                  <c:v>42.220619396639968</c:v>
                </c:pt>
                <c:pt idx="68">
                  <c:v>40.384951207793421</c:v>
                </c:pt>
                <c:pt idx="69">
                  <c:v>40.547933831804855</c:v>
                </c:pt>
                <c:pt idx="70">
                  <c:v>41.239135740250809</c:v>
                </c:pt>
                <c:pt idx="71">
                  <c:v>43.455395469913014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8F-49A0-A437-E5CB2DF3E2DE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9A0-A437-E5CB2DF3E2DE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  <c:pt idx="12">
                  <c:v>12.770345574926779</c:v>
                </c:pt>
                <c:pt idx="13">
                  <c:v>13.738916679496823</c:v>
                </c:pt>
                <c:pt idx="14">
                  <c:v>14.701274365656767</c:v>
                </c:pt>
                <c:pt idx="15">
                  <c:v>15.63234365419517</c:v>
                </c:pt>
                <c:pt idx="16">
                  <c:v>16.585805797880063</c:v>
                </c:pt>
                <c:pt idx="17">
                  <c:v>17.479842646259243</c:v>
                </c:pt>
                <c:pt idx="18">
                  <c:v>18.452548298693944</c:v>
                </c:pt>
                <c:pt idx="19">
                  <c:v>19.377065146373198</c:v>
                </c:pt>
                <c:pt idx="20">
                  <c:v>20.314464408505088</c:v>
                </c:pt>
                <c:pt idx="21">
                  <c:v>21.198442461975137</c:v>
                </c:pt>
                <c:pt idx="22">
                  <c:v>22.157556569199141</c:v>
                </c:pt>
                <c:pt idx="23">
                  <c:v>23.248554879798885</c:v>
                </c:pt>
                <c:pt idx="24">
                  <c:v>23.12490035708673</c:v>
                </c:pt>
                <c:pt idx="25">
                  <c:v>23.636984742517981</c:v>
                </c:pt>
                <c:pt idx="26">
                  <c:v>24.646647571976768</c:v>
                </c:pt>
                <c:pt idx="27">
                  <c:v>23.419467664641083</c:v>
                </c:pt>
                <c:pt idx="28">
                  <c:v>24.895277720604749</c:v>
                </c:pt>
                <c:pt idx="29">
                  <c:v>24.906677450356248</c:v>
                </c:pt>
                <c:pt idx="30">
                  <c:v>25.413123129856675</c:v>
                </c:pt>
                <c:pt idx="31">
                  <c:v>25.754273111963151</c:v>
                </c:pt>
                <c:pt idx="32">
                  <c:v>25.181751326278786</c:v>
                </c:pt>
                <c:pt idx="33">
                  <c:v>24.303482919128964</c:v>
                </c:pt>
                <c:pt idx="34">
                  <c:v>25.254399612227736</c:v>
                </c:pt>
                <c:pt idx="35">
                  <c:v>24.214304865372032</c:v>
                </c:pt>
                <c:pt idx="36">
                  <c:v>25.97763627442291</c:v>
                </c:pt>
                <c:pt idx="37">
                  <c:v>23.70886366126123</c:v>
                </c:pt>
                <c:pt idx="38">
                  <c:v>25.173561527371174</c:v>
                </c:pt>
                <c:pt idx="39">
                  <c:v>26.984817642861515</c:v>
                </c:pt>
                <c:pt idx="40">
                  <c:v>27.865718769533299</c:v>
                </c:pt>
                <c:pt idx="41">
                  <c:v>28.132405400075754</c:v>
                </c:pt>
                <c:pt idx="42">
                  <c:v>25.014224304898232</c:v>
                </c:pt>
                <c:pt idx="43">
                  <c:v>25.347234653225009</c:v>
                </c:pt>
                <c:pt idx="44">
                  <c:v>22.330178861613629</c:v>
                </c:pt>
                <c:pt idx="45">
                  <c:v>26.268133082279778</c:v>
                </c:pt>
                <c:pt idx="46">
                  <c:v>21.782292279199538</c:v>
                </c:pt>
                <c:pt idx="47">
                  <c:v>25.939743160132249</c:v>
                </c:pt>
                <c:pt idx="48">
                  <c:v>28.516540147858493</c:v>
                </c:pt>
                <c:pt idx="49">
                  <c:v>30.353103613633607</c:v>
                </c:pt>
                <c:pt idx="50">
                  <c:v>26.212977316767521</c:v>
                </c:pt>
                <c:pt idx="51">
                  <c:v>24.174979706927417</c:v>
                </c:pt>
                <c:pt idx="52">
                  <c:v>26.378728621315716</c:v>
                </c:pt>
                <c:pt idx="53">
                  <c:v>29.345733928674875</c:v>
                </c:pt>
                <c:pt idx="54">
                  <c:v>27.341599955931038</c:v>
                </c:pt>
                <c:pt idx="55">
                  <c:v>27.72922323638771</c:v>
                </c:pt>
                <c:pt idx="56">
                  <c:v>27.141696957935491</c:v>
                </c:pt>
                <c:pt idx="57">
                  <c:v>25.61054331948079</c:v>
                </c:pt>
                <c:pt idx="58">
                  <c:v>28.368808221354438</c:v>
                </c:pt>
                <c:pt idx="59">
                  <c:v>27.975447536604641</c:v>
                </c:pt>
                <c:pt idx="60">
                  <c:v>29.306466269033706</c:v>
                </c:pt>
                <c:pt idx="61">
                  <c:v>28.517681940895876</c:v>
                </c:pt>
                <c:pt idx="62">
                  <c:v>28.791200541098767</c:v>
                </c:pt>
                <c:pt idx="63">
                  <c:v>26.405979513284162</c:v>
                </c:pt>
                <c:pt idx="64">
                  <c:v>30.512898036179859</c:v>
                </c:pt>
                <c:pt idx="65">
                  <c:v>26.112082433407508</c:v>
                </c:pt>
                <c:pt idx="66">
                  <c:v>28.810605651134029</c:v>
                </c:pt>
                <c:pt idx="67">
                  <c:v>30.505529720639942</c:v>
                </c:pt>
                <c:pt idx="68">
                  <c:v>25.816083281983783</c:v>
                </c:pt>
                <c:pt idx="69">
                  <c:v>33.291706094419439</c:v>
                </c:pt>
                <c:pt idx="70">
                  <c:v>28.628252907033811</c:v>
                </c:pt>
                <c:pt idx="71">
                  <c:v>28.858662871589484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8F-49A0-A437-E5CB2DF3E2DE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8F-49A0-A437-E5CB2DF3E2DE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'speed-up'!$O$7:$O$78</c:f>
              <c:numCache>
                <c:formatCode>#,##0.00</c:formatCode>
                <c:ptCount val="72"/>
                <c:pt idx="0" formatCode="General">
                  <c:v>1</c:v>
                </c:pt>
                <c:pt idx="1">
                  <c:v>2.0043174188675557</c:v>
                </c:pt>
                <c:pt idx="2">
                  <c:v>2.995310006237057</c:v>
                </c:pt>
                <c:pt idx="3">
                  <c:v>3.9725523556975331</c:v>
                </c:pt>
                <c:pt idx="4">
                  <c:v>4.9486577993173677</c:v>
                </c:pt>
                <c:pt idx="5">
                  <c:v>5.9590133233645917</c:v>
                </c:pt>
                <c:pt idx="6">
                  <c:v>6.9285750330588014</c:v>
                </c:pt>
                <c:pt idx="7">
                  <c:v>7.8722672915653318</c:v>
                </c:pt>
                <c:pt idx="8">
                  <c:v>8.8220727726353623</c:v>
                </c:pt>
                <c:pt idx="9">
                  <c:v>9.7846973594702753</c:v>
                </c:pt>
                <c:pt idx="10">
                  <c:v>10.732217106268527</c:v>
                </c:pt>
                <c:pt idx="11">
                  <c:v>11.60685364633262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13.709692399296271</c:v>
                </c:pt>
                <c:pt idx="65">
                  <c:v>16.274584267175335</c:v>
                </c:pt>
                <c:pt idx="66">
                  <c:v>16.311712200485939</c:v>
                </c:pt>
                <c:pt idx="67">
                  <c:v>15.769306802319965</c:v>
                </c:pt>
                <c:pt idx="68">
                  <c:v>12.739973434340865</c:v>
                </c:pt>
                <c:pt idx="69">
                  <c:v>14.304698883296215</c:v>
                </c:pt>
                <c:pt idx="70">
                  <c:v>13.808600880965264</c:v>
                </c:pt>
                <c:pt idx="71">
                  <c:v>13.197069818343735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A0-A437-E5CB2DF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669737503"/>
        <c:scaling>
          <c:orientation val="minMax"/>
          <c:max val="7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6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B-4AE7-9561-45E711A814F7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8B-4AE7-9561-45E711A814F7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4AE7-9561-45E711A814F7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A8B-4AE7-9561-45E711A814F7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A8B-4AE7-9561-45E711A814F7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2.0043174188675557</c:v>
                </c:pt>
                <c:pt idx="2">
                  <c:v>2.995310006237057</c:v>
                </c:pt>
                <c:pt idx="3">
                  <c:v>3.9725523556975331</c:v>
                </c:pt>
                <c:pt idx="4">
                  <c:v>4.9486577993173677</c:v>
                </c:pt>
                <c:pt idx="5">
                  <c:v>5.9590133233645917</c:v>
                </c:pt>
                <c:pt idx="6">
                  <c:v>6.9285750330588014</c:v>
                </c:pt>
                <c:pt idx="7">
                  <c:v>7.8722672915653318</c:v>
                </c:pt>
                <c:pt idx="8">
                  <c:v>8.8220727726353623</c:v>
                </c:pt>
                <c:pt idx="9">
                  <c:v>9.7846973594702753</c:v>
                </c:pt>
                <c:pt idx="10">
                  <c:v>10.732217106268527</c:v>
                </c:pt>
                <c:pt idx="11">
                  <c:v>11.60685364633262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4AE7-9561-45E711A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</xdr:row>
      <xdr:rowOff>180975</xdr:rowOff>
    </xdr:from>
    <xdr:to>
      <xdr:col>25</xdr:col>
      <xdr:colOff>104774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649940</xdr:colOff>
      <xdr:row>4</xdr:row>
      <xdr:rowOff>38100</xdr:rowOff>
    </xdr:from>
    <xdr:to>
      <xdr:col>47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F069-D366-4A2A-8DB5-4B6BF14B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20B8-46D0-42B9-B573-EDC90BC759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35</xdr:col>
      <xdr:colOff>123618</xdr:colOff>
      <xdr:row>128</xdr:row>
      <xdr:rowOff>90000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F8B88-EDCD-4E95-9D15-506AE964D2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2.949439699078" createdVersion="8" refreshedVersion="8" minRefreshableVersion="3" recordCount="813" xr:uid="{8E86EB5A-5E84-4D03-A770-AC8FDED1C9B9}">
  <cacheSource type="worksheet">
    <worksheetSource name="TableMPI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30000"/>
        <n v="25000"/>
        <n v="20000"/>
        <n v="1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72" count="72">
        <n v="12"/>
        <n v="11"/>
        <n v="10"/>
        <n v="9"/>
        <n v="8"/>
        <n v="7"/>
        <n v="6"/>
        <n v="5"/>
        <n v="4"/>
        <n v="3"/>
        <n v="2"/>
        <n v="1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0.935834" maxValue="3008.7228239999999"/>
    </cacheField>
    <cacheField name="t_io" numFmtId="0">
      <sharedItems containsSemiMixedTypes="0" containsString="0" containsNumber="1" minValue="0.14990400000000001" maxValue="36.156351000000001"/>
    </cacheField>
    <cacheField name="t_io_accumulator" numFmtId="0">
      <sharedItems containsSemiMixedTypes="0" containsString="0" containsNumber="1" minValue="0" maxValue="136.789559"/>
    </cacheField>
    <cacheField name="t_io_accumulator_average" numFmtId="0">
      <sharedItems containsSemiMixedTypes="0" containsString="0" containsNumber="1" minValue="0" maxValue="3.2746230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0" maxValue="2083.919367"/>
    </cacheField>
    <cacheField name="StdDev" numFmtId="0">
      <sharedItems containsMixedTypes="1" containsNumber="1" minValue="0" maxValue="0.50633999999848645"/>
    </cacheField>
    <cacheField name="Low" numFmtId="0">
      <sharedItems containsMixedTypes="1" containsNumber="1" minValue="0" maxValue="2083.919367"/>
    </cacheField>
    <cacheField name="High" numFmtId="0">
      <sharedItems containsMixedTypes="1" containsNumber="1" minValue="0" maxValue="2083.919367"/>
    </cacheField>
    <cacheField name="Pick" numFmtId="0">
      <sharedItems containsMixedTypes="1" containsNumber="1" containsInteger="1" minValue="0" maxValue="1" count="3">
        <n v="1"/>
        <e v="#N/A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3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1"/>
    <n v="100"/>
    <x v="0"/>
    <x v="0"/>
    <n v="1"/>
    <n v="250.28523799999999"/>
    <n v="2.3024140000000002"/>
    <n v="13.497597000000001"/>
    <n v="1.2270540000000001"/>
    <s v="7"/>
    <s v="scale_mpi_thin_job_13889.out "/>
    <s v="scale_mpi_thin_thin007_2023-06-25_12-09-40.csv "/>
    <s v="e1 30000 100 100000 1 12"/>
    <e v="#N/A"/>
    <e v="#N/A"/>
    <e v="#N/A"/>
    <e v="#N/A"/>
    <x v="1"/>
  </r>
  <r>
    <x v="0"/>
    <x v="1"/>
    <n v="100"/>
    <x v="0"/>
    <x v="1"/>
    <n v="1"/>
    <n v="273.46989000000002"/>
    <n v="2.2499720000000001"/>
    <n v="11.792316"/>
    <n v="1.1792320000000001"/>
    <s v="7"/>
    <s v="scale_mpi_thin_job_13889.out "/>
    <s v="scale_mpi_thin_thin007_2023-06-25_12-09-40.csv "/>
    <s v="e1 30000 100 100000 1 11"/>
    <e v="#N/A"/>
    <e v="#N/A"/>
    <e v="#N/A"/>
    <e v="#N/A"/>
    <x v="1"/>
  </r>
  <r>
    <x v="0"/>
    <x v="1"/>
    <n v="100"/>
    <x v="0"/>
    <x v="2"/>
    <n v="1"/>
    <n v="299.678247"/>
    <n v="2.1271770000000001"/>
    <n v="9.5283080000000009"/>
    <n v="1.0587009999999999"/>
    <s v="7"/>
    <s v="scale_mpi_thin_job_13889.out "/>
    <s v="scale_mpi_thin_thin007_2023-06-25_12-09-40.csv "/>
    <s v="e1 30000 100 100000 1 10"/>
    <e v="#N/A"/>
    <e v="#N/A"/>
    <e v="#N/A"/>
    <e v="#N/A"/>
    <x v="1"/>
  </r>
  <r>
    <x v="0"/>
    <x v="1"/>
    <n v="100"/>
    <x v="0"/>
    <x v="3"/>
    <n v="1"/>
    <n v="333.39829800000001"/>
    <n v="2.2549480000000002"/>
    <n v="9.4542310000000001"/>
    <n v="1.1817789999999999"/>
    <s v="7"/>
    <s v="scale_mpi_thin_job_13889.out "/>
    <s v="scale_mpi_thin_thin007_2023-06-25_12-09-40.csv "/>
    <s v="e1 30000 100 100000 1 9"/>
    <e v="#N/A"/>
    <e v="#N/A"/>
    <e v="#N/A"/>
    <e v="#N/A"/>
    <x v="1"/>
  </r>
  <r>
    <x v="0"/>
    <x v="1"/>
    <n v="100"/>
    <x v="0"/>
    <x v="4"/>
    <n v="1"/>
    <n v="374.34934800000002"/>
    <n v="2.258756"/>
    <n v="8.0942290000000003"/>
    <n v="1.156318"/>
    <s v="7"/>
    <s v="scale_mpi_thin_job_13889.out "/>
    <s v="scale_mpi_thin_thin007_2023-06-25_12-09-40.csv "/>
    <s v="e1 30000 100 100000 1 8"/>
    <e v="#N/A"/>
    <e v="#N/A"/>
    <e v="#N/A"/>
    <e v="#N/A"/>
    <x v="1"/>
  </r>
  <r>
    <x v="0"/>
    <x v="1"/>
    <n v="100"/>
    <x v="0"/>
    <x v="5"/>
    <n v="1"/>
    <n v="426.45756299999999"/>
    <n v="2.208971"/>
    <n v="6.7417699999999998"/>
    <n v="1.1236280000000001"/>
    <s v="7"/>
    <s v="scale_mpi_thin_job_13889.out "/>
    <s v="scale_mpi_thin_thin007_2023-06-25_12-09-40.csv "/>
    <s v="e1 30000 100 100000 1 7"/>
    <e v="#N/A"/>
    <e v="#N/A"/>
    <e v="#N/A"/>
    <e v="#N/A"/>
    <x v="1"/>
  </r>
  <r>
    <x v="0"/>
    <x v="1"/>
    <n v="100"/>
    <x v="0"/>
    <x v="6"/>
    <n v="1"/>
    <n v="496.76903199999998"/>
    <n v="2.2428629999999998"/>
    <n v="5.8400499999999997"/>
    <n v="1.16801"/>
    <s v="7"/>
    <s v="scale_mpi_thin_job_13889.out "/>
    <s v="scale_mpi_thin_thin007_2023-06-25_12-09-40.csv "/>
    <s v="e1 30000 100 100000 1 6"/>
    <e v="#N/A"/>
    <e v="#N/A"/>
    <e v="#N/A"/>
    <e v="#N/A"/>
    <x v="1"/>
  </r>
  <r>
    <x v="0"/>
    <x v="1"/>
    <n v="100"/>
    <x v="0"/>
    <x v="7"/>
    <n v="1"/>
    <n v="596.09577300000001"/>
    <n v="2.247916"/>
    <n v="4.694566"/>
    <n v="1.1736409999999999"/>
    <s v="7"/>
    <s v="scale_mpi_thin_job_13889.out "/>
    <s v="scale_mpi_thin_thin007_2023-06-25_12-09-40.csv "/>
    <s v="e1 30000 100 100000 1 5"/>
    <e v="#N/A"/>
    <e v="#N/A"/>
    <e v="#N/A"/>
    <e v="#N/A"/>
    <x v="1"/>
  </r>
  <r>
    <x v="0"/>
    <x v="1"/>
    <n v="100"/>
    <x v="0"/>
    <x v="8"/>
    <n v="1"/>
    <n v="745.03925100000004"/>
    <n v="2.5099640000000001"/>
    <n v="4.3108000000000004"/>
    <n v="1.436933"/>
    <s v="7"/>
    <s v="scale_mpi_thin_job_13889.out "/>
    <s v="scale_mpi_thin_thin007_2023-06-25_12-09-40.csv "/>
    <s v="e1 30000 100 100000 1 4"/>
    <e v="#N/A"/>
    <e v="#N/A"/>
    <e v="#N/A"/>
    <e v="#N/A"/>
    <x v="1"/>
  </r>
  <r>
    <x v="0"/>
    <x v="1"/>
    <n v="100"/>
    <x v="0"/>
    <x v="9"/>
    <n v="1"/>
    <n v="991.57324200000005"/>
    <n v="2.481198"/>
    <n v="2.8443399999999999"/>
    <n v="1.4221699999999999"/>
    <s v="7"/>
    <s v="scale_mpi_thin_job_13889.out "/>
    <s v="scale_mpi_thin_thin007_2023-06-25_12-09-40.csv "/>
    <s v="e1 30000 100 100000 1 3"/>
    <e v="#N/A"/>
    <e v="#N/A"/>
    <e v="#N/A"/>
    <e v="#N/A"/>
    <x v="1"/>
  </r>
  <r>
    <x v="0"/>
    <x v="1"/>
    <n v="100"/>
    <x v="0"/>
    <x v="10"/>
    <n v="1"/>
    <n v="1489.396203"/>
    <n v="2.6447189999999998"/>
    <n v="1.566125"/>
    <n v="1.566125"/>
    <s v="7"/>
    <s v="scale_mpi_thin_job_13889.out "/>
    <s v="scale_mpi_thin_thin007_2023-06-25_12-09-40.csv "/>
    <s v="e1 30000 100 100000 1 2"/>
    <e v="#N/A"/>
    <e v="#N/A"/>
    <e v="#N/A"/>
    <e v="#N/A"/>
    <x v="1"/>
  </r>
  <r>
    <x v="0"/>
    <x v="2"/>
    <n v="100"/>
    <x v="0"/>
    <x v="0"/>
    <n v="1"/>
    <n v="174.87985399999999"/>
    <n v="1.959738"/>
    <n v="12.453495"/>
    <n v="1.13213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0.37002200000001"/>
    <n v="1.6206320000000001"/>
    <n v="8.2537330000000004"/>
    <n v="0.82537300000000002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8.97735900000001"/>
    <n v="1.6165799999999999"/>
    <n v="7.3996050000000002"/>
    <n v="0.82217799999999996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2"/>
    <n v="100"/>
    <x v="0"/>
    <x v="3"/>
    <n v="1"/>
    <n v="232.02580399999999"/>
    <n v="1.71018"/>
    <n v="7.3676519999999996"/>
    <n v="0.920956"/>
    <s v="0"/>
    <s v="scale_mpi_thin_job_13890.out "/>
    <s v="scale_mpi_thin_thin010_2023-06-25_12-12-35.csv "/>
    <s v="e1 25000 100 100000 1 9"/>
    <e v="#N/A"/>
    <e v="#N/A"/>
    <e v="#N/A"/>
    <e v="#N/A"/>
    <x v="1"/>
  </r>
  <r>
    <x v="0"/>
    <x v="2"/>
    <n v="100"/>
    <x v="0"/>
    <x v="4"/>
    <n v="1"/>
    <n v="260.09294599999998"/>
    <n v="1.630018"/>
    <n v="5.7924239999999996"/>
    <n v="0.82748900000000003"/>
    <s v="0"/>
    <s v="scale_mpi_thin_job_13890.out "/>
    <s v="scale_mpi_thin_thin010_2023-06-25_12-12-35.csv "/>
    <s v="e1 25000 100 100000 1 8"/>
    <e v="#N/A"/>
    <e v="#N/A"/>
    <e v="#N/A"/>
    <e v="#N/A"/>
    <x v="1"/>
  </r>
  <r>
    <x v="0"/>
    <x v="2"/>
    <n v="100"/>
    <x v="0"/>
    <x v="5"/>
    <n v="1"/>
    <n v="297.04386299999999"/>
    <n v="1.7436739999999999"/>
    <n v="5.769787"/>
    <n v="0.96163100000000001"/>
    <s v="0"/>
    <s v="scale_mpi_thin_job_13890.out "/>
    <s v="scale_mpi_thin_thin010_2023-06-25_12-12-35.csv "/>
    <s v="e1 25000 100 100000 1 7"/>
    <e v="#N/A"/>
    <e v="#N/A"/>
    <e v="#N/A"/>
    <e v="#N/A"/>
    <x v="1"/>
  </r>
  <r>
    <x v="0"/>
    <x v="2"/>
    <n v="100"/>
    <x v="0"/>
    <x v="6"/>
    <n v="1"/>
    <n v="346.274833"/>
    <n v="1.688963"/>
    <n v="4.4350560000000003"/>
    <n v="0.88701099999999999"/>
    <s v="0"/>
    <s v="scale_mpi_thin_job_13890.out "/>
    <s v="scale_mpi_thin_thin010_2023-06-25_12-12-35.csv "/>
    <s v="e1 25000 100 100000 1 6"/>
    <e v="#N/A"/>
    <e v="#N/A"/>
    <e v="#N/A"/>
    <e v="#N/A"/>
    <x v="1"/>
  </r>
  <r>
    <x v="0"/>
    <x v="2"/>
    <n v="100"/>
    <x v="0"/>
    <x v="7"/>
    <n v="1"/>
    <n v="414.10621800000001"/>
    <n v="1.6587400000000001"/>
    <n v="3.477833"/>
    <n v="0.86945799999999995"/>
    <s v="0"/>
    <s v="scale_mpi_thin_job_13890.out "/>
    <s v="scale_mpi_thin_thin010_2023-06-25_12-12-35.csv "/>
    <s v="e1 25000 100 100000 1 5"/>
    <e v="#N/A"/>
    <e v="#N/A"/>
    <e v="#N/A"/>
    <e v="#N/A"/>
    <x v="1"/>
  </r>
  <r>
    <x v="0"/>
    <x v="2"/>
    <n v="100"/>
    <x v="0"/>
    <x v="8"/>
    <n v="1"/>
    <n v="517.03048899999999"/>
    <n v="1.673916"/>
    <n v="2.6705549999999998"/>
    <n v="0.890185"/>
    <s v="0"/>
    <s v="scale_mpi_thin_job_13890.out "/>
    <s v="scale_mpi_thin_thin010_2023-06-25_12-12-35.csv "/>
    <s v="e1 25000 100 100000 1 4"/>
    <e v="#N/A"/>
    <e v="#N/A"/>
    <e v="#N/A"/>
    <e v="#N/A"/>
    <x v="1"/>
  </r>
  <r>
    <x v="0"/>
    <x v="2"/>
    <n v="100"/>
    <x v="0"/>
    <x v="9"/>
    <n v="1"/>
    <n v="689.58723399999997"/>
    <n v="1.8491949999999999"/>
    <n v="2.1084179999999999"/>
    <n v="1.054209"/>
    <s v="0"/>
    <s v="scale_mpi_thin_job_13890.out "/>
    <s v="scale_mpi_thin_thin010_2023-06-25_12-12-35.csv "/>
    <s v="e1 25000 100 100000 1 3"/>
    <e v="#N/A"/>
    <e v="#N/A"/>
    <e v="#N/A"/>
    <e v="#N/A"/>
    <x v="1"/>
  </r>
  <r>
    <x v="0"/>
    <x v="2"/>
    <n v="100"/>
    <x v="0"/>
    <x v="10"/>
    <n v="1"/>
    <n v="1033.768284"/>
    <n v="1.9633769999999999"/>
    <n v="1.197254"/>
    <n v="1.197254"/>
    <s v="0"/>
    <s v="scale_mpi_thin_job_13890.out "/>
    <s v="scale_mpi_thin_thin010_2023-06-25_12-12-35.csv "/>
    <s v="e1 25000 100 100000 1 2"/>
    <e v="#N/A"/>
    <e v="#N/A"/>
    <e v="#N/A"/>
    <e v="#N/A"/>
    <x v="1"/>
  </r>
  <r>
    <x v="0"/>
    <x v="2"/>
    <n v="100"/>
    <x v="0"/>
    <x v="11"/>
    <n v="1"/>
    <n v="2083.919367"/>
    <n v="1.7890459999999999"/>
    <n v="0"/>
    <n v="0"/>
    <s v="0"/>
    <s v="scale_mpi_thin_job_13890.out "/>
    <s v="scale_mpi_thin_thin010_2023-06-25_12-12-35.csv "/>
    <s v="e1 25000 100 100000 1 1"/>
    <e v="#N/A"/>
    <e v="#N/A"/>
    <e v="#N/A"/>
    <e v="#N/A"/>
    <x v="1"/>
  </r>
  <r>
    <x v="0"/>
    <x v="2"/>
    <n v="100"/>
    <x v="0"/>
    <x v="0"/>
    <n v="1"/>
    <n v="174.773799"/>
    <n v="1.6614420000000001"/>
    <n v="9.8379689999999993"/>
    <n v="0.8943609999999999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1.38270199999999"/>
    <n v="2.547485"/>
    <n v="18.086653999999999"/>
    <n v="1.808665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9.24739500000001"/>
    <n v="1.7009590000000001"/>
    <n v="8.0980380000000007"/>
    <n v="0.89978199999999997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3"/>
    <n v="100"/>
    <x v="0"/>
    <x v="0"/>
    <n v="1"/>
    <n v="112.090598"/>
    <n v="1.107094"/>
    <n v="6.1681119999999998"/>
    <n v="0.56073700000000004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01280300000001"/>
    <n v="1.0845229999999999"/>
    <n v="5.1833429999999998"/>
    <n v="0.518333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3.84437"/>
    <n v="1.027925"/>
    <n v="4.5331910000000004"/>
    <n v="0.50368800000000002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64705599999999"/>
    <n v="1.203505"/>
    <n v="5.4078030000000004"/>
    <n v="0.67597499999999999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0779200000001"/>
    <n v="1.113407"/>
    <n v="4.0008929999999996"/>
    <n v="0.5715559999999999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1880400000001"/>
    <n v="1.0548029999999999"/>
    <n v="3.1371669999999998"/>
    <n v="0.52286100000000002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52852999999999"/>
    <n v="1.0776840000000001"/>
    <n v="2.6769099999999999"/>
    <n v="0.53538200000000002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7931299999999"/>
    <n v="1.138066"/>
    <n v="2.4023059999999998"/>
    <n v="0.600576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6394200000002"/>
    <n v="1.054095"/>
    <n v="1.5860259999999999"/>
    <n v="0.52867500000000001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74057599999998"/>
    <n v="1.130414"/>
    <n v="1.1998690000000001"/>
    <n v="0.599935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0.91788899999995"/>
    <n v="1.1765810000000001"/>
    <n v="0.63987799999999995"/>
    <n v="0.63987799999999995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3"/>
    <n v="100"/>
    <x v="0"/>
    <x v="11"/>
    <n v="1"/>
    <n v="1327.9632320000001"/>
    <n v="1.044386"/>
    <n v="0"/>
    <n v="0"/>
    <s v="8"/>
    <s v="scale_mpi_thin_job_13891.out "/>
    <s v="scale_mpi_thin_thin008_2023-06-25_12-12-42.csv "/>
    <s v="e1 20000 100 100000 1 1"/>
    <e v="#N/A"/>
    <e v="#N/A"/>
    <e v="#N/A"/>
    <e v="#N/A"/>
    <x v="1"/>
  </r>
  <r>
    <x v="0"/>
    <x v="3"/>
    <n v="100"/>
    <x v="0"/>
    <x v="0"/>
    <n v="1"/>
    <n v="112.125495"/>
    <n v="1.057871"/>
    <n v="5.7380170000000001"/>
    <n v="0.52163800000000005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469656"/>
    <n v="1.3388139999999999"/>
    <n v="8.1831340000000008"/>
    <n v="0.818312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4.369181"/>
    <n v="1.2999719999999999"/>
    <n v="6.9367099999999997"/>
    <n v="0.77074600000000004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37838099999999"/>
    <n v="1.0344199999999999"/>
    <n v="4.0334289999999999"/>
    <n v="0.50417900000000004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1628000000001"/>
    <n v="1.0854349999999999"/>
    <n v="3.966618"/>
    <n v="0.5666600000000000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5153"/>
    <n v="1.127759"/>
    <n v="3.62914"/>
    <n v="0.60485699999999998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62670800000001"/>
    <n v="1.1269990000000001"/>
    <n v="3.0596739999999998"/>
    <n v="0.61193500000000001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8445600000002"/>
    <n v="1.134612"/>
    <n v="2.4334210000000001"/>
    <n v="0.60835499999999998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7536999999999"/>
    <n v="1.1857789999999999"/>
    <n v="1.9679120000000001"/>
    <n v="0.65597099999999997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88680099999999"/>
    <n v="1.1503810000000001"/>
    <n v="1.2626740000000001"/>
    <n v="0.63133700000000004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1.28946499999995"/>
    <n v="1.6378140000000001"/>
    <n v="1.121928"/>
    <n v="1.121928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4"/>
    <n v="100"/>
    <x v="0"/>
    <x v="0"/>
    <n v="1"/>
    <n v="63.647257000000003"/>
    <n v="0.75073900000000005"/>
    <n v="4.718788"/>
    <n v="0.42898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82742999999996"/>
    <n v="0.72019599999999995"/>
    <n v="3.9716320000000001"/>
    <n v="0.39716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29518999999993"/>
    <n v="0.75750700000000004"/>
    <n v="3.9947219999999999"/>
    <n v="0.44385799999999997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10616000000002"/>
    <n v="0.69301400000000002"/>
    <n v="3.0136419999999999"/>
    <n v="0.376705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729451999999995"/>
    <n v="0.88112599999999996"/>
    <n v="3.94069"/>
    <n v="0.562956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872383"/>
    <n v="0.81456700000000004"/>
    <n v="2.8946610000000002"/>
    <n v="0.48244399999999998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1723299999999"/>
    <n v="0.72794000000000003"/>
    <n v="2.0234079999999999"/>
    <n v="0.40468199999999999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50.001395"/>
    <n v="0.821326"/>
    <n v="1.9949410000000001"/>
    <n v="0.49873499999999998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7.28791000000001"/>
    <n v="0.79975099999999999"/>
    <n v="1.4046160000000001"/>
    <n v="0.46820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934968"/>
    <n v="0.96450400000000003"/>
    <n v="1.273712"/>
    <n v="0.636855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8839699999997"/>
    <n v="0.84537300000000004"/>
    <n v="0.50827900000000004"/>
    <n v="0.50827900000000004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35875299999998"/>
    <n v="0.80066800000000005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77934"/>
    <n v="0.72780400000000001"/>
    <n v="4.425319"/>
    <n v="0.40230199999999999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24301000000006"/>
    <n v="0.72217900000000002"/>
    <n v="4.0255280000000004"/>
    <n v="0.40255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32658999999995"/>
    <n v="0.71612500000000001"/>
    <n v="3.4839989999999998"/>
    <n v="0.38711099999999998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45012000000003"/>
    <n v="0.74690800000000002"/>
    <n v="3.3833890000000002"/>
    <n v="0.42292400000000002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18929"/>
    <n v="0.68192600000000003"/>
    <n v="2.4807109999999999"/>
    <n v="0.354387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8.129336"/>
    <n v="1.0702240000000001"/>
    <n v="4.4553880000000001"/>
    <n v="0.74256500000000003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40236899999999"/>
    <n v="0.87749900000000003"/>
    <n v="2.6057739999999998"/>
    <n v="0.52115500000000003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707000000001"/>
    <n v="0.83594299999999999"/>
    <n v="2.0927859999999998"/>
    <n v="0.52319700000000002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96413200000001"/>
    <n v="0.772702"/>
    <n v="1.3789260000000001"/>
    <n v="0.459642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56166"/>
    <n v="0.81580299999999994"/>
    <n v="0.97820700000000005"/>
    <n v="0.489103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005064"/>
    <n v="0.86716099999999996"/>
    <n v="0.54313"/>
    <n v="0.54313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20587699999999"/>
    <n v="0.80955500000000002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710208000000002"/>
    <n v="0.750444"/>
    <n v="4.7882389999999999"/>
    <n v="0.4352940000000000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79736"/>
    <n v="0.74124699999999999"/>
    <n v="4.0889449999999998"/>
    <n v="0.408895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5.996630999999994"/>
    <n v="0.685832"/>
    <n v="3.2567249999999999"/>
    <n v="0.36185800000000001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39825999999994"/>
    <n v="0.72999400000000003"/>
    <n v="3.2554090000000002"/>
    <n v="0.406926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42985000000002"/>
    <n v="0.69934600000000002"/>
    <n v="2.6644299999999999"/>
    <n v="0.380633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76008400000001"/>
    <n v="0.77266800000000002"/>
    <n v="2.578881"/>
    <n v="0.42981399999999997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74522"/>
    <n v="0.80828199999999994"/>
    <n v="2.447568"/>
    <n v="0.489514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9584"/>
    <n v="0.85377899999999995"/>
    <n v="2.1529090000000002"/>
    <n v="0.53822700000000001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85764499999999"/>
    <n v="0.74872099999999997"/>
    <n v="1.307355"/>
    <n v="0.43578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8679200000001"/>
    <n v="0.93676700000000002"/>
    <n v="1.217252"/>
    <n v="0.608626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2415000000001"/>
    <n v="0.86348000000000003"/>
    <n v="0.53729400000000005"/>
    <n v="0.53729400000000005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11405300000001"/>
    <n v="0.73136999999999996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53674000000002"/>
    <n v="0.70229299999999995"/>
    <n v="4.2684559999999996"/>
    <n v="0.38804100000000002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62504000000001"/>
    <n v="0.79647500000000004"/>
    <n v="4.772265"/>
    <n v="0.477227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0"/>
    <n v="100"/>
    <x v="0"/>
    <x v="0"/>
    <n v="1"/>
    <n v="28.728828"/>
    <n v="0.38972200000000001"/>
    <n v="2.4102209999999999"/>
    <n v="0.21911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111304000000001"/>
    <n v="0.16952400000000001"/>
    <n v="0.45892300000000003"/>
    <n v="4.5892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228538"/>
    <n v="0.43195699999999998"/>
    <n v="2.4026169999999998"/>
    <n v="0.266957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08267999999998"/>
    <n v="0.39437"/>
    <n v="1.8219129999999999"/>
    <n v="0.22773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14611999999997"/>
    <n v="0.39472299999999999"/>
    <n v="1.582613"/>
    <n v="0.226088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80221000000003"/>
    <n v="0.39926299999999998"/>
    <n v="1.362628"/>
    <n v="0.227105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90797999999998"/>
    <n v="0.402084"/>
    <n v="1.1568320000000001"/>
    <n v="0.23136599999999999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19809000000001"/>
    <n v="0.42325800000000002"/>
    <n v="0.99687199999999998"/>
    <n v="0.24921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922882999999999"/>
    <n v="0.47181099999999998"/>
    <n v="0.86312199999999994"/>
    <n v="0.287706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216052"/>
    <n v="0.45261499999999999"/>
    <n v="0.55625199999999997"/>
    <n v="0.27812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29311"/>
    <n v="0.45860899999999999"/>
    <n v="0.27858899999999998"/>
    <n v="0.27858899999999998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19854700000002"/>
    <n v="0.39658500000000002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67319000000001"/>
    <n v="0.40538400000000002"/>
    <n v="2.5942669999999999"/>
    <n v="0.235842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36504999999998"/>
    <n v="0.15987100000000001"/>
    <n v="0.38412800000000002"/>
    <n v="3.8413000000000003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037925999999999"/>
    <n v="0.15765599999999999"/>
    <n v="0.31402400000000003"/>
    <n v="3.4891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16355999999999"/>
    <n v="0.35999399999999998"/>
    <n v="1.5399780000000001"/>
    <n v="0.192497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79863999999998"/>
    <n v="0.42107099999999997"/>
    <n v="1.6845239999999999"/>
    <n v="0.240646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211205999999997"/>
    <n v="0.37966899999999998"/>
    <n v="1.2459119999999999"/>
    <n v="0.207652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71321000000003"/>
    <n v="0.37440699999999999"/>
    <n v="1.043911"/>
    <n v="0.208782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22456999999994"/>
    <n v="0.40642800000000001"/>
    <n v="0.97072000000000003"/>
    <n v="0.24268000000000001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1264000000002"/>
    <n v="0.41937400000000002"/>
    <n v="0.70057499999999995"/>
    <n v="0.233525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04545"/>
    <n v="0.42229299999999997"/>
    <n v="0.488404"/>
    <n v="0.2442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2338299999999"/>
    <n v="0.44250099999999998"/>
    <n v="0.26725500000000002"/>
    <n v="0.26725500000000002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18265000000002"/>
    <n v="0.38553999999999999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25581999999999"/>
    <n v="0.35609400000000002"/>
    <n v="2.1412209999999998"/>
    <n v="0.19465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63811999999999"/>
    <n v="0.16037699999999999"/>
    <n v="0.39844000000000002"/>
    <n v="3.9843999999999997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64512999999997"/>
    <n v="0.15252599999999999"/>
    <n v="0.276223"/>
    <n v="3.0691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4646"/>
    <n v="0.42188100000000001"/>
    <n v="1.988083"/>
    <n v="0.24851000000000001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26920000000001"/>
    <n v="0.40034900000000001"/>
    <n v="1.584662"/>
    <n v="0.22638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66907000000002"/>
    <n v="0.37578"/>
    <n v="1.1703889999999999"/>
    <n v="0.19506499999999999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85415000000003"/>
    <n v="0.40559600000000001"/>
    <n v="1.2077469999999999"/>
    <n v="0.241549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06092999999998"/>
    <n v="0.43226599999999998"/>
    <n v="1.0407500000000001"/>
    <n v="0.2601879999999999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6071999999999"/>
    <n v="0.39102100000000001"/>
    <n v="0.64995199999999997"/>
    <n v="0.216651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394764"/>
    <n v="0.42630699999999999"/>
    <n v="0.52844599999999997"/>
    <n v="0.26422299999999999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0439099999999"/>
    <n v="0.43374000000000001"/>
    <n v="0.25438899999999998"/>
    <n v="0.25438899999999998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92208399999998"/>
    <n v="0.39692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802772999999998"/>
    <n v="0.46610299999999999"/>
    <n v="3.1950609999999999"/>
    <n v="0.2904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58263"/>
    <n v="0.15859200000000001"/>
    <n v="0.36264200000000002"/>
    <n v="3.6263999999999998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018873999999997"/>
    <n v="0.15384300000000001"/>
    <n v="0.28367799999999999"/>
    <n v="3.1519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10811999999999"/>
    <n v="0.382384"/>
    <n v="1.7062660000000001"/>
    <n v="0.213283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42574999999997"/>
    <n v="0.415968"/>
    <n v="1.671951"/>
    <n v="0.238850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69384999999998"/>
    <n v="0.38488299999999998"/>
    <n v="1.2738830000000001"/>
    <n v="0.212314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53719"/>
    <n v="0.37465799999999999"/>
    <n v="1.006947"/>
    <n v="0.201389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74376000000007"/>
    <n v="0.44832899999999998"/>
    <n v="1.1068519999999999"/>
    <n v="0.27671299999999999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67260999999999"/>
    <n v="0.38418600000000003"/>
    <n v="0.63935900000000001"/>
    <n v="0.213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797499999999"/>
    <n v="0.47351100000000002"/>
    <n v="0.58668200000000004"/>
    <n v="0.293341000000000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22775799999999"/>
    <n v="0.50262899999999999"/>
    <n v="0.32875599999999999"/>
    <n v="0.32875599999999999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22610200000003"/>
    <n v="0.457235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825664"/>
    <n v="0.46112900000000001"/>
    <n v="3.0254080000000001"/>
    <n v="0.275036999999999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0.976027999999999"/>
    <n v="0.15554699999999999"/>
    <n v="0.34511199999999997"/>
    <n v="3.4511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07505999999998"/>
    <n v="0.15620899999999999"/>
    <n v="0.29391699999999998"/>
    <n v="3.2656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776515000000003"/>
    <n v="0.38075300000000001"/>
    <n v="1.5922609999999999"/>
    <n v="0.199032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58466999999997"/>
    <n v="0.43571700000000002"/>
    <n v="1.813672"/>
    <n v="0.259095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72395000000002"/>
    <n v="0.37699100000000002"/>
    <n v="1.172479"/>
    <n v="0.195413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33872999999998"/>
    <n v="0.37264599999999998"/>
    <n v="0.97949900000000001"/>
    <n v="0.19589999999999999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349238999999997"/>
    <n v="0.44891900000000001"/>
    <n v="1.0977889999999999"/>
    <n v="0.27444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2840999999999"/>
    <n v="0.42401499999999998"/>
    <n v="0.73849299999999996"/>
    <n v="0.246163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4459"/>
    <n v="0.466476"/>
    <n v="0.57427600000000001"/>
    <n v="0.28713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4235400000001"/>
    <n v="0.45920299999999997"/>
    <n v="0.28134500000000001"/>
    <n v="0.281345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91243700000001"/>
    <n v="0.39746300000000001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698485000000002"/>
    <n v="0.36478100000000002"/>
    <n v="2.1829100000000001"/>
    <n v="0.1984460000000000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0.989152000000001"/>
    <n v="0.15317900000000001"/>
    <n v="0.33714699999999997"/>
    <n v="3.371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224727000000001"/>
    <n v="0.46753800000000001"/>
    <n v="2.4321709999999999"/>
    <n v="0.27024100000000001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927317000000002"/>
    <n v="0.45358399999999999"/>
    <n v="2.2490359999999998"/>
    <n v="0.28112900000000002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33976999999997"/>
    <n v="0.38351800000000003"/>
    <n v="1.3541799999999999"/>
    <n v="0.193453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92591"/>
    <n v="0.47715400000000002"/>
    <n v="1.8435630000000001"/>
    <n v="0.30726100000000001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6.030371000000002"/>
    <n v="0.44309799999999999"/>
    <n v="1.383219"/>
    <n v="0.276644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390135999999998"/>
    <n v="0.40636699999999998"/>
    <n v="0.96080900000000002"/>
    <n v="0.240202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5442999999995"/>
    <n v="0.42500199999999999"/>
    <n v="0.76475099999999996"/>
    <n v="0.254917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715400000001"/>
    <n v="0.43650699999999998"/>
    <n v="0.53571199999999997"/>
    <n v="0.26785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1434700000001"/>
    <n v="0.43150699999999997"/>
    <n v="0.25581300000000001"/>
    <n v="0.255813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87940600000002"/>
    <n v="0.3638489999999999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20770999999999"/>
    <n v="0.381243"/>
    <n v="2.4056769999999998"/>
    <n v="0.2186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63171000000001"/>
    <n v="0.16491900000000001"/>
    <n v="0.44955499999999998"/>
    <n v="4.495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78467000000002"/>
    <n v="0.15982299999999999"/>
    <n v="0.28253"/>
    <n v="3.1392000000000003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996242000000002"/>
    <n v="0.54437999999999998"/>
    <n v="3.0760429999999999"/>
    <n v="0.384504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23732999999997"/>
    <n v="0.36995499999999998"/>
    <n v="1.4401219999999999"/>
    <n v="0.205732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75257000000002"/>
    <n v="0.38969399999999998"/>
    <n v="1.3219700000000001"/>
    <n v="0.220328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72352999999998"/>
    <n v="0.411825"/>
    <n v="1.2186650000000001"/>
    <n v="0.243733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44866000000005"/>
    <n v="0.43845800000000001"/>
    <n v="1.054529"/>
    <n v="0.2636319999999999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2447999999997"/>
    <n v="0.43054300000000001"/>
    <n v="0.74283699999999997"/>
    <n v="0.2476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362325"/>
    <n v="0.42005399999999998"/>
    <n v="0.504687"/>
    <n v="0.25234400000000001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73867"/>
    <n v="0.49963800000000003"/>
    <n v="0.32569500000000001"/>
    <n v="0.325695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1"/>
    <n v="100"/>
    <x v="0"/>
    <x v="11"/>
    <n v="1"/>
    <n v="3008.7228239999999"/>
    <n v="2.5085839999999999"/>
    <n v="0"/>
    <n v="0"/>
    <s v="8"/>
    <s v="scale_mpi_thin_job_13915.out "/>
    <s v="scale_mpi_thin_thin008_2023-06-25_14-32-37.csv "/>
    <s v="e1 30000 100 100000 1 1"/>
    <e v="#N/A"/>
    <e v="#N/A"/>
    <e v="#N/A"/>
    <e v="#N/A"/>
    <x v="1"/>
  </r>
  <r>
    <x v="0"/>
    <x v="1"/>
    <n v="100"/>
    <x v="0"/>
    <x v="10"/>
    <n v="1"/>
    <n v="1490.0035889999999"/>
    <n v="2.8398889999999999"/>
    <n v="1.7276469999999999"/>
    <n v="1.7276469999999999"/>
    <s v="8"/>
    <s v="scale_mpi_thin_job_13915.out "/>
    <s v="scale_mpi_thin_thin008_2023-06-25_14-32-37.csv "/>
    <s v="e1 30000 100 100000 1 2"/>
    <e v="#N/A"/>
    <e v="#N/A"/>
    <e v="#N/A"/>
    <e v="#N/A"/>
    <x v="1"/>
  </r>
  <r>
    <x v="0"/>
    <x v="1"/>
    <n v="100"/>
    <x v="0"/>
    <x v="9"/>
    <n v="1"/>
    <n v="991.55658900000003"/>
    <n v="2.3954680000000002"/>
    <n v="2.6278299999999999"/>
    <n v="1.3139149999999999"/>
    <s v="8"/>
    <s v="scale_mpi_thin_job_13915.out "/>
    <s v="scale_mpi_thin_thin008_2023-06-25_14-32-37.csv "/>
    <s v="e1 30000 100 100000 1 3"/>
    <e v="#N/A"/>
    <e v="#N/A"/>
    <e v="#N/A"/>
    <e v="#N/A"/>
    <x v="1"/>
  </r>
  <r>
    <x v="0"/>
    <x v="1"/>
    <n v="100"/>
    <x v="0"/>
    <x v="8"/>
    <n v="1"/>
    <n v="744.98545200000001"/>
    <n v="2.350476"/>
    <n v="3.7729550000000001"/>
    <n v="1.257652"/>
    <s v="8"/>
    <s v="scale_mpi_thin_job_13915.out "/>
    <s v="scale_mpi_thin_thin008_2023-06-25_14-32-37.csv "/>
    <s v="e1 30000 100 100000 1 4"/>
    <e v="#N/A"/>
    <e v="#N/A"/>
    <e v="#N/A"/>
    <e v="#N/A"/>
    <x v="1"/>
  </r>
  <r>
    <x v="0"/>
    <x v="1"/>
    <n v="100"/>
    <x v="0"/>
    <x v="7"/>
    <n v="1"/>
    <n v="596.23422500000004"/>
    <n v="2.3014809999999999"/>
    <n v="4.8716780000000002"/>
    <n v="1.2179199999999999"/>
    <s v="8"/>
    <s v="scale_mpi_thin_job_13915.out "/>
    <s v="scale_mpi_thin_thin008_2023-06-25_14-32-37.csv "/>
    <s v="e1 30000 100 100000 1 5"/>
    <e v="#N/A"/>
    <e v="#N/A"/>
    <e v="#N/A"/>
    <e v="#N/A"/>
    <x v="1"/>
  </r>
  <r>
    <x v="0"/>
    <x v="1"/>
    <n v="100"/>
    <x v="0"/>
    <x v="12"/>
    <n v="1"/>
    <n v="70.451221000000004"/>
    <n v="28.208155999999999"/>
    <n v="80.981870999999998"/>
    <n v="1.14059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69.180012000000005"/>
    <n v="26.104265999999999"/>
    <n v="87.637662000000006"/>
    <n v="1.2519670000000001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69.772124000000005"/>
    <n v="25.955210999999998"/>
    <n v="75.485669999999999"/>
    <n v="1.0939950000000001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69.250805"/>
    <n v="24.810896"/>
    <n v="72.443685000000002"/>
    <n v="1.06534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63.831386999999999"/>
    <n v="18.943463000000001"/>
    <n v="68.995321000000004"/>
    <n v="1.0297810000000001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62.991456999999997"/>
    <n v="17.53031"/>
    <n v="76.054792000000006"/>
    <n v="1.152345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60.286313"/>
    <n v="13.975094"/>
    <n v="76.846536999999998"/>
    <n v="1.1822539999999999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75.382459999999995"/>
    <n v="28.22026"/>
    <n v="67.592687999999995"/>
    <n v="1.056136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1"/>
    <n v="100"/>
    <x v="0"/>
    <x v="20"/>
    <n v="1"/>
    <n v="71.296051000000006"/>
    <n v="23.326339000000001"/>
    <n v="114.980789"/>
    <n v="1.8250919999999999"/>
    <s v="7"/>
    <s v="scale_mpi_thin_job_13935.out "/>
    <s v="scale_mpi_thin_thin007_2023-06-25_16-33-03.csv "/>
    <s v="e1 30000 100 100000 1 64"/>
    <e v="#N/A"/>
    <e v="#N/A"/>
    <e v="#N/A"/>
    <e v="#N/A"/>
    <x v="1"/>
  </r>
  <r>
    <x v="0"/>
    <x v="1"/>
    <n v="100"/>
    <x v="0"/>
    <x v="21"/>
    <n v="1"/>
    <n v="66.603048999999999"/>
    <n v="18.067235"/>
    <n v="68.164911000000004"/>
    <n v="1.099434"/>
    <s v="7"/>
    <s v="scale_mpi_thin_job_13935.out "/>
    <s v="scale_mpi_thin_thin007_2023-06-25_16-33-03.csv "/>
    <s v="e1 30000 100 100000 1 63"/>
    <e v="#N/A"/>
    <e v="#N/A"/>
    <e v="#N/A"/>
    <e v="#N/A"/>
    <x v="1"/>
  </r>
  <r>
    <x v="0"/>
    <x v="1"/>
    <n v="100"/>
    <x v="0"/>
    <x v="22"/>
    <n v="1"/>
    <n v="77.989759000000006"/>
    <n v="28.824221999999999"/>
    <n v="62.911095000000003"/>
    <n v="1.0313289999999999"/>
    <s v="7"/>
    <s v="scale_mpi_thin_job_13935.out "/>
    <s v="scale_mpi_thin_thin007_2023-06-25_16-33-03.csv "/>
    <s v="e1 30000 100 100000 1 62"/>
    <e v="#N/A"/>
    <e v="#N/A"/>
    <e v="#N/A"/>
    <e v="#N/A"/>
    <x v="1"/>
  </r>
  <r>
    <x v="0"/>
    <x v="1"/>
    <n v="100"/>
    <x v="0"/>
    <x v="23"/>
    <n v="1"/>
    <n v="72.263093999999995"/>
    <n v="22.256115999999999"/>
    <n v="87.393630999999999"/>
    <n v="1.456561"/>
    <s v="7"/>
    <s v="scale_mpi_thin_job_13935.out "/>
    <s v="scale_mpi_thin_thin007_2023-06-25_16-33-03.csv "/>
    <s v="e1 30000 100 100000 1 61"/>
    <e v="#N/A"/>
    <e v="#N/A"/>
    <e v="#N/A"/>
    <e v="#N/A"/>
    <x v="1"/>
  </r>
  <r>
    <x v="0"/>
    <x v="1"/>
    <n v="100"/>
    <x v="0"/>
    <x v="24"/>
    <n v="1"/>
    <n v="79.713228000000001"/>
    <n v="28.669941000000001"/>
    <n v="66.507671000000002"/>
    <n v="1.1272489999999999"/>
    <s v="7"/>
    <s v="scale_mpi_thin_job_13935.out "/>
    <s v="scale_mpi_thin_thin007_2023-06-25_16-33-03.csv "/>
    <s v="e1 30000 100 100000 1 60"/>
    <e v="#N/A"/>
    <e v="#N/A"/>
    <e v="#N/A"/>
    <e v="#N/A"/>
    <x v="1"/>
  </r>
  <r>
    <x v="0"/>
    <x v="1"/>
    <n v="100"/>
    <x v="0"/>
    <x v="25"/>
    <n v="1"/>
    <n v="80.550257999999999"/>
    <n v="28.444102000000001"/>
    <n v="95.359883999999994"/>
    <n v="1.644136"/>
    <s v="7"/>
    <s v="scale_mpi_thin_job_13935.out "/>
    <s v="scale_mpi_thin_thin007_2023-06-25_16-33-03.csv "/>
    <s v="e1 30000 100 100000 1 59"/>
    <e v="#N/A"/>
    <e v="#N/A"/>
    <e v="#N/A"/>
    <e v="#N/A"/>
    <x v="1"/>
  </r>
  <r>
    <x v="0"/>
    <x v="1"/>
    <n v="100"/>
    <x v="0"/>
    <x v="26"/>
    <n v="1"/>
    <n v="81.383899999999997"/>
    <n v="28.345506"/>
    <n v="63.184095999999997"/>
    <n v="1.108493"/>
    <s v="7"/>
    <s v="scale_mpi_thin_job_13935.out "/>
    <s v="scale_mpi_thin_thin007_2023-06-25_16-33-03.csv "/>
    <s v="e1 30000 100 100000 1 58"/>
    <e v="#N/A"/>
    <e v="#N/A"/>
    <e v="#N/A"/>
    <e v="#N/A"/>
    <x v="1"/>
  </r>
  <r>
    <x v="0"/>
    <x v="1"/>
    <n v="100"/>
    <x v="0"/>
    <x v="27"/>
    <n v="1"/>
    <n v="83.407174999999995"/>
    <n v="29.947890000000001"/>
    <n v="79.944214000000002"/>
    <n v="1.427575"/>
    <s v="7"/>
    <s v="scale_mpi_thin_job_13935.out "/>
    <s v="scale_mpi_thin_thin007_2023-06-25_16-33-03.csv "/>
    <s v="e1 30000 100 100000 1 57"/>
    <e v="#N/A"/>
    <e v="#N/A"/>
    <e v="#N/A"/>
    <e v="#N/A"/>
    <x v="1"/>
  </r>
  <r>
    <x v="0"/>
    <x v="1"/>
    <n v="100"/>
    <x v="0"/>
    <x v="28"/>
    <n v="1"/>
    <n v="83.925219999999996"/>
    <n v="28.942063000000001"/>
    <n v="60.662731999999998"/>
    <n v="1.102959"/>
    <s v="7"/>
    <s v="scale_mpi_thin_job_13935.out "/>
    <s v="scale_mpi_thin_thin007_2023-06-25_16-33-03.csv "/>
    <s v="e1 30000 100 100000 1 56"/>
    <e v="#N/A"/>
    <e v="#N/A"/>
    <e v="#N/A"/>
    <e v="#N/A"/>
    <x v="1"/>
  </r>
  <r>
    <x v="0"/>
    <x v="1"/>
    <n v="100"/>
    <x v="0"/>
    <x v="29"/>
    <n v="1"/>
    <n v="84.429963000000001"/>
    <n v="28.569099000000001"/>
    <n v="71.097070000000002"/>
    <n v="1.3166119999999999"/>
    <s v="7"/>
    <s v="scale_mpi_thin_job_13935.out "/>
    <s v="scale_mpi_thin_thin007_2023-06-25_16-33-03.csv "/>
    <s v="e1 30000 100 100000 1 55"/>
    <e v="#N/A"/>
    <e v="#N/A"/>
    <e v="#N/A"/>
    <e v="#N/A"/>
    <x v="1"/>
  </r>
  <r>
    <x v="0"/>
    <x v="1"/>
    <n v="100"/>
    <x v="0"/>
    <x v="30"/>
    <n v="1"/>
    <n v="81.472426999999996"/>
    <n v="24.627690000000001"/>
    <n v="92.956585000000004"/>
    <n v="1.753898"/>
    <s v="7"/>
    <s v="scale_mpi_thin_job_13935.out "/>
    <s v="scale_mpi_thin_thin007_2023-06-25_16-33-03.csv "/>
    <s v="e1 30000 100 100000 1 54"/>
    <e v="#N/A"/>
    <e v="#N/A"/>
    <e v="#N/A"/>
    <e v="#N/A"/>
    <x v="1"/>
  </r>
  <r>
    <x v="0"/>
    <x v="1"/>
    <n v="100"/>
    <x v="0"/>
    <x v="31"/>
    <n v="1"/>
    <n v="89.07423"/>
    <n v="31.223673999999999"/>
    <n v="62.010005"/>
    <n v="1.1924999999999999"/>
    <s v="7"/>
    <s v="scale_mpi_thin_job_13935.out "/>
    <s v="scale_mpi_thin_thin007_2023-06-25_16-33-03.csv "/>
    <s v="e1 30000 100 100000 1 53"/>
    <e v="#N/A"/>
    <e v="#N/A"/>
    <e v="#N/A"/>
    <e v="#N/A"/>
    <x v="1"/>
  </r>
  <r>
    <x v="0"/>
    <x v="1"/>
    <n v="100"/>
    <x v="0"/>
    <x v="32"/>
    <n v="1"/>
    <n v="92.73075"/>
    <n v="33.351900000000001"/>
    <n v="58.427829000000003"/>
    <n v="1.1456440000000001"/>
    <s v="7"/>
    <s v="scale_mpi_thin_job_13935.out "/>
    <s v="scale_mpi_thin_thin007_2023-06-25_16-33-03.csv "/>
    <s v="e1 30000 100 100000 1 52"/>
    <e v="#N/A"/>
    <e v="#N/A"/>
    <e v="#N/A"/>
    <e v="#N/A"/>
    <x v="1"/>
  </r>
  <r>
    <x v="0"/>
    <x v="1"/>
    <n v="100"/>
    <x v="0"/>
    <x v="33"/>
    <n v="1"/>
    <n v="92.762094000000005"/>
    <n v="32.878154000000002"/>
    <n v="58.184517"/>
    <n v="1.1636899999999999"/>
    <s v="7"/>
    <s v="scale_mpi_thin_job_13935.out "/>
    <s v="scale_mpi_thin_thin007_2023-06-25_16-33-03.csv "/>
    <s v="e1 30000 100 100000 1 51"/>
    <e v="#N/A"/>
    <e v="#N/A"/>
    <e v="#N/A"/>
    <e v="#N/A"/>
    <x v="1"/>
  </r>
  <r>
    <x v="0"/>
    <x v="1"/>
    <n v="100"/>
    <x v="0"/>
    <x v="34"/>
    <n v="1"/>
    <n v="82.374166000000002"/>
    <n v="20.824902000000002"/>
    <n v="51.349469999999997"/>
    <n v="1.0479480000000001"/>
    <s v="7"/>
    <s v="scale_mpi_thin_job_13935.out "/>
    <s v="scale_mpi_thin_thin007_2023-06-25_16-33-03.csv "/>
    <s v="e1 30000 100 100000 1 50"/>
    <e v="#N/A"/>
    <e v="#N/A"/>
    <e v="#N/A"/>
    <e v="#N/A"/>
    <x v="1"/>
  </r>
  <r>
    <x v="0"/>
    <x v="1"/>
    <n v="100"/>
    <x v="0"/>
    <x v="35"/>
    <n v="1"/>
    <n v="87.428740000000005"/>
    <n v="24.260733999999999"/>
    <n v="49.990112000000003"/>
    <n v="1.041461"/>
    <s v="7"/>
    <s v="scale_mpi_thin_job_13935.out "/>
    <s v="scale_mpi_thin_thin007_2023-06-25_16-33-03.csv "/>
    <s v="e1 30000 100 100000 1 49"/>
    <e v="#N/A"/>
    <e v="#N/A"/>
    <e v="#N/A"/>
    <e v="#N/A"/>
    <x v="1"/>
  </r>
  <r>
    <x v="0"/>
    <x v="1"/>
    <n v="100"/>
    <x v="0"/>
    <x v="36"/>
    <n v="1"/>
    <n v="88.434338999999994"/>
    <n v="24.094467999999999"/>
    <n v="52.419417000000003"/>
    <n v="1.115307"/>
    <s v="7"/>
    <s v="scale_mpi_thin_job_13935.out "/>
    <s v="scale_mpi_thin_thin007_2023-06-25_16-33-03.csv "/>
    <s v="e1 30000 100 100000 1 48"/>
    <e v="#N/A"/>
    <e v="#N/A"/>
    <e v="#N/A"/>
    <e v="#N/A"/>
    <x v="1"/>
  </r>
  <r>
    <x v="0"/>
    <x v="1"/>
    <n v="100"/>
    <x v="0"/>
    <x v="37"/>
    <n v="1"/>
    <n v="84.768797000000006"/>
    <n v="19.142453"/>
    <n v="56.127777000000002"/>
    <n v="1.2201690000000001"/>
    <s v="7"/>
    <s v="scale_mpi_thin_job_13935.out "/>
    <s v="scale_mpi_thin_thin007_2023-06-25_16-33-03.csv "/>
    <s v="e1 30000 100 100000 1 47"/>
    <e v="#N/A"/>
    <e v="#N/A"/>
    <e v="#N/A"/>
    <e v="#N/A"/>
    <x v="1"/>
  </r>
  <r>
    <x v="0"/>
    <x v="1"/>
    <n v="100"/>
    <x v="0"/>
    <x v="38"/>
    <n v="1"/>
    <n v="96.847545999999994"/>
    <n v="29.519556999999999"/>
    <n v="48.52469"/>
    <n v="1.0783259999999999"/>
    <s v="7"/>
    <s v="scale_mpi_thin_job_13935.out "/>
    <s v="scale_mpi_thin_thin007_2023-06-25_16-33-03.csv "/>
    <s v="e1 30000 100 100000 1 46"/>
    <e v="#N/A"/>
    <e v="#N/A"/>
    <e v="#N/A"/>
    <e v="#N/A"/>
    <x v="1"/>
  </r>
  <r>
    <x v="0"/>
    <x v="1"/>
    <n v="100"/>
    <x v="0"/>
    <x v="39"/>
    <n v="1"/>
    <n v="95.871381"/>
    <n v="27.171946999999999"/>
    <n v="50.118315000000003"/>
    <n v="1.1390530000000001"/>
    <s v="7"/>
    <s v="scale_mpi_thin_job_13935.out "/>
    <s v="scale_mpi_thin_thin007_2023-06-25_16-33-03.csv "/>
    <s v="e1 30000 100 100000 1 45"/>
    <e v="#N/A"/>
    <e v="#N/A"/>
    <e v="#N/A"/>
    <e v="#N/A"/>
    <x v="1"/>
  </r>
  <r>
    <x v="0"/>
    <x v="1"/>
    <n v="100"/>
    <x v="0"/>
    <x v="40"/>
    <n v="1"/>
    <n v="95.922841000000005"/>
    <n v="26.393892000000001"/>
    <n v="49.197851999999997"/>
    <n v="1.144136"/>
    <s v="7"/>
    <s v="scale_mpi_thin_job_13935.out "/>
    <s v="scale_mpi_thin_thin007_2023-06-25_16-33-03.csv "/>
    <s v="e1 30000 100 100000 1 44"/>
    <e v="#N/A"/>
    <e v="#N/A"/>
    <e v="#N/A"/>
    <e v="#N/A"/>
    <x v="1"/>
  </r>
  <r>
    <x v="0"/>
    <x v="1"/>
    <n v="100"/>
    <x v="0"/>
    <x v="41"/>
    <n v="1"/>
    <n v="88.537946000000005"/>
    <n v="16.932939999999999"/>
    <n v="46.616965999999998"/>
    <n v="1.109928"/>
    <s v="7"/>
    <s v="scale_mpi_thin_job_13935.out "/>
    <s v="scale_mpi_thin_thin007_2023-06-25_16-33-03.csv "/>
    <s v="e1 30000 100 100000 1 43"/>
    <e v="#N/A"/>
    <e v="#N/A"/>
    <e v="#N/A"/>
    <e v="#N/A"/>
    <x v="1"/>
  </r>
  <r>
    <x v="0"/>
    <x v="1"/>
    <n v="100"/>
    <x v="0"/>
    <x v="42"/>
    <n v="1"/>
    <n v="96.538859000000002"/>
    <n v="23.955805999999999"/>
    <n v="47.616101999999998"/>
    <n v="1.161368"/>
    <s v="7"/>
    <s v="scale_mpi_thin_job_13935.out "/>
    <s v="scale_mpi_thin_thin007_2023-06-25_16-33-03.csv "/>
    <s v="e1 30000 100 100000 1 42"/>
    <e v="#N/A"/>
    <e v="#N/A"/>
    <e v="#N/A"/>
    <e v="#N/A"/>
    <x v="1"/>
  </r>
  <r>
    <x v="0"/>
    <x v="1"/>
    <n v="100"/>
    <x v="0"/>
    <x v="43"/>
    <n v="1"/>
    <n v="101.81588499999999"/>
    <n v="26.696147"/>
    <n v="58.477693000000002"/>
    <n v="1.4619420000000001"/>
    <s v="7"/>
    <s v="scale_mpi_thin_job_13935.out "/>
    <s v="scale_mpi_thin_thin007_2023-06-25_16-33-03.csv "/>
    <s v="e1 30000 100 100000 1 41"/>
    <e v="#N/A"/>
    <e v="#N/A"/>
    <e v="#N/A"/>
    <e v="#N/A"/>
    <x v="1"/>
  </r>
  <r>
    <x v="0"/>
    <x v="1"/>
    <n v="100"/>
    <x v="0"/>
    <x v="44"/>
    <n v="1"/>
    <n v="103.221982"/>
    <n v="26.374374"/>
    <n v="112.894047"/>
    <n v="2.8947189999999998"/>
    <s v="7"/>
    <s v="scale_mpi_thin_job_13935.out "/>
    <s v="scale_mpi_thin_thin007_2023-06-25_16-33-03.csv "/>
    <s v="e1 30000 100 100000 1 40"/>
    <e v="#N/A"/>
    <e v="#N/A"/>
    <e v="#N/A"/>
    <e v="#N/A"/>
    <x v="1"/>
  </r>
  <r>
    <x v="0"/>
    <x v="1"/>
    <n v="100"/>
    <x v="0"/>
    <x v="45"/>
    <n v="1"/>
    <n v="97.312822999999995"/>
    <n v="18.352733000000001"/>
    <n v="124.435677"/>
    <n v="3.2746230000000001"/>
    <s v="7"/>
    <s v="scale_mpi_thin_job_13935.out "/>
    <s v="scale_mpi_thin_thin007_2023-06-25_16-33-03.csv "/>
    <s v="e1 30000 100 100000 1 39"/>
    <e v="#N/A"/>
    <e v="#N/A"/>
    <e v="#N/A"/>
    <e v="#N/A"/>
    <x v="1"/>
  </r>
  <r>
    <x v="0"/>
    <x v="1"/>
    <n v="100"/>
    <x v="0"/>
    <x v="46"/>
    <n v="1"/>
    <n v="97.435497999999995"/>
    <n v="16.364899000000001"/>
    <n v="64.077483000000001"/>
    <n v="1.731824"/>
    <s v="7"/>
    <s v="scale_mpi_thin_job_13935.out "/>
    <s v="scale_mpi_thin_thin007_2023-06-25_16-33-03.csv "/>
    <s v="e1 30000 100 100000 1 38"/>
    <e v="#N/A"/>
    <e v="#N/A"/>
    <e v="#N/A"/>
    <e v="#N/A"/>
    <x v="1"/>
  </r>
  <r>
    <x v="0"/>
    <x v="1"/>
    <n v="100"/>
    <x v="0"/>
    <x v="47"/>
    <n v="1"/>
    <n v="107.867651"/>
    <n v="25.573340000000002"/>
    <n v="48.253388999999999"/>
    <n v="1.3403719999999999"/>
    <s v="7"/>
    <s v="scale_mpi_thin_job_13935.out "/>
    <s v="scale_mpi_thin_thin007_2023-06-25_16-33-03.csv "/>
    <s v="e1 30000 100 100000 1 37"/>
    <e v="#N/A"/>
    <e v="#N/A"/>
    <e v="#N/A"/>
    <e v="#N/A"/>
    <x v="1"/>
  </r>
  <r>
    <x v="0"/>
    <x v="1"/>
    <n v="100"/>
    <x v="0"/>
    <x v="48"/>
    <n v="1"/>
    <n v="102.03892999999999"/>
    <n v="16.864215000000002"/>
    <n v="56.614485000000002"/>
    <n v="1.6175569999999999"/>
    <s v="7"/>
    <s v="scale_mpi_thin_job_13935.out "/>
    <s v="scale_mpi_thin_thin007_2023-06-25_16-33-03.csv "/>
    <s v="e1 30000 100 100000 1 36"/>
    <e v="#N/A"/>
    <e v="#N/A"/>
    <e v="#N/A"/>
    <e v="#N/A"/>
    <x v="1"/>
  </r>
  <r>
    <x v="0"/>
    <x v="1"/>
    <n v="100"/>
    <x v="0"/>
    <x v="49"/>
    <n v="1"/>
    <n v="101.626099"/>
    <n v="14.667740999999999"/>
    <n v="38.949179999999998"/>
    <n v="1.145564"/>
    <s v="7"/>
    <s v="scale_mpi_thin_job_13935.out "/>
    <s v="scale_mpi_thin_thin007_2023-06-25_16-33-03.csv "/>
    <s v="e1 30000 100 100000 1 35"/>
    <e v="#N/A"/>
    <e v="#N/A"/>
    <e v="#N/A"/>
    <e v="#N/A"/>
    <x v="1"/>
  </r>
  <r>
    <x v="0"/>
    <x v="1"/>
    <n v="100"/>
    <x v="0"/>
    <x v="50"/>
    <n v="1"/>
    <n v="106.755137"/>
    <n v="16.270883999999999"/>
    <n v="45.241300000000003"/>
    <n v="1.3709480000000001"/>
    <s v="7"/>
    <s v="scale_mpi_thin_job_13935.out "/>
    <s v="scale_mpi_thin_thin007_2023-06-25_16-33-03.csv "/>
    <s v="e1 30000 100 100000 1 34"/>
    <e v="#N/A"/>
    <e v="#N/A"/>
    <e v="#N/A"/>
    <e v="#N/A"/>
    <x v="1"/>
  </r>
  <r>
    <x v="0"/>
    <x v="1"/>
    <n v="100"/>
    <x v="0"/>
    <x v="51"/>
    <n v="1"/>
    <n v="112.66564"/>
    <n v="20.393578999999999"/>
    <n v="34.291609000000001"/>
    <n v="1.0716129999999999"/>
    <s v="7"/>
    <s v="scale_mpi_thin_job_13935.out "/>
    <s v="scale_mpi_thin_thin007_2023-06-25_16-33-03.csv "/>
    <s v="e1 30000 100 100000 1 33"/>
    <e v="#N/A"/>
    <e v="#N/A"/>
    <e v="#N/A"/>
    <e v="#N/A"/>
    <x v="1"/>
  </r>
  <r>
    <x v="0"/>
    <x v="1"/>
    <n v="100"/>
    <x v="0"/>
    <x v="52"/>
    <n v="1"/>
    <n v="109.55521899999999"/>
    <n v="14.727119"/>
    <n v="45.104880999999999"/>
    <n v="1.454996"/>
    <s v="7"/>
    <s v="scale_mpi_thin_job_13935.out "/>
    <s v="scale_mpi_thin_thin007_2023-06-25_16-33-03.csv "/>
    <s v="e1 30000 100 100000 1 32"/>
    <e v="#N/A"/>
    <e v="#N/A"/>
    <e v="#N/A"/>
    <e v="#N/A"/>
    <x v="1"/>
  </r>
  <r>
    <x v="0"/>
    <x v="1"/>
    <n v="100"/>
    <x v="0"/>
    <x v="53"/>
    <n v="1"/>
    <n v="113.91307399999999"/>
    <n v="14.865897"/>
    <n v="33.717917999999997"/>
    <n v="1.123931"/>
    <s v="7"/>
    <s v="scale_mpi_thin_job_13935.out "/>
    <s v="scale_mpi_thin_thin007_2023-06-25_16-33-03.csv "/>
    <s v="e1 30000 100 100000 1 31"/>
    <e v="#N/A"/>
    <e v="#N/A"/>
    <e v="#N/A"/>
    <e v="#N/A"/>
    <x v="1"/>
  </r>
  <r>
    <x v="0"/>
    <x v="1"/>
    <n v="100"/>
    <x v="0"/>
    <x v="54"/>
    <n v="1"/>
    <n v="118.28467999999999"/>
    <n v="16.082455"/>
    <n v="32.623255999999998"/>
    <n v="1.1249400000000001"/>
    <s v="7"/>
    <s v="scale_mpi_thin_job_13935.out "/>
    <s v="scale_mpi_thin_thin007_2023-06-25_16-33-03.csv "/>
    <s v="e1 30000 100 100000 1 30"/>
    <e v="#N/A"/>
    <e v="#N/A"/>
    <e v="#N/A"/>
    <e v="#N/A"/>
    <x v="1"/>
  </r>
  <r>
    <x v="0"/>
    <x v="1"/>
    <n v="100"/>
    <x v="0"/>
    <x v="55"/>
    <n v="1"/>
    <n v="121.80685099999999"/>
    <n v="15.986359999999999"/>
    <n v="31.699853999999998"/>
    <n v="1.1321380000000001"/>
    <s v="7"/>
    <s v="scale_mpi_thin_job_13935.out "/>
    <s v="scale_mpi_thin_thin007_2023-06-25_16-33-03.csv "/>
    <s v="e1 30000 100 100000 1 29"/>
    <e v="#N/A"/>
    <e v="#N/A"/>
    <e v="#N/A"/>
    <e v="#N/A"/>
    <x v="1"/>
  </r>
  <r>
    <x v="0"/>
    <x v="1"/>
    <n v="100"/>
    <x v="0"/>
    <x v="56"/>
    <n v="1"/>
    <n v="117.739696"/>
    <n v="9.5192320000000006"/>
    <n v="37.655884999999998"/>
    <n v="1.3946620000000001"/>
    <s v="7"/>
    <s v="scale_mpi_thin_job_13935.out "/>
    <s v="scale_mpi_thin_thin007_2023-06-25_16-33-03.csv "/>
    <s v="e1 30000 100 100000 1 28"/>
    <e v="#N/A"/>
    <e v="#N/A"/>
    <e v="#N/A"/>
    <e v="#N/A"/>
    <x v="1"/>
  </r>
  <r>
    <x v="0"/>
    <x v="1"/>
    <n v="100"/>
    <x v="0"/>
    <x v="57"/>
    <n v="1"/>
    <n v="119.69910400000001"/>
    <n v="6.3084189999999998"/>
    <n v="26.202117000000001"/>
    <n v="1.0077739999999999"/>
    <s v="7"/>
    <s v="scale_mpi_thin_job_13935.out "/>
    <s v="scale_mpi_thin_thin007_2023-06-25_16-33-03.csv "/>
    <s v="e1 30000 100 100000 1 27"/>
    <e v="#N/A"/>
    <e v="#N/A"/>
    <e v="#N/A"/>
    <e v="#N/A"/>
    <x v="1"/>
  </r>
  <r>
    <x v="0"/>
    <x v="1"/>
    <n v="100"/>
    <x v="0"/>
    <x v="58"/>
    <n v="1"/>
    <n v="124.125953"/>
    <n v="6.2843030000000004"/>
    <n v="33.046261000000001"/>
    <n v="1.32185"/>
    <s v="7"/>
    <s v="scale_mpi_thin_job_13935.out "/>
    <s v="scale_mpi_thin_thin007_2023-06-25_16-33-03.csv "/>
    <s v="e1 30000 100 100000 1 26"/>
    <e v="#N/A"/>
    <e v="#N/A"/>
    <e v="#N/A"/>
    <e v="#N/A"/>
    <x v="1"/>
  </r>
  <r>
    <x v="0"/>
    <x v="1"/>
    <n v="100"/>
    <x v="0"/>
    <x v="59"/>
    <n v="1"/>
    <n v="126.626953"/>
    <n v="4.2941010000000004"/>
    <n v="25.288682000000001"/>
    <n v="1.053695"/>
    <s v="7"/>
    <s v="scale_mpi_thin_job_13935.out "/>
    <s v="scale_mpi_thin_thin007_2023-06-25_16-33-03.csv "/>
    <s v="e1 30000 100 100000 1 25"/>
    <e v="#N/A"/>
    <e v="#N/A"/>
    <e v="#N/A"/>
    <e v="#N/A"/>
    <x v="1"/>
  </r>
  <r>
    <x v="0"/>
    <x v="1"/>
    <n v="100"/>
    <x v="0"/>
    <x v="60"/>
    <n v="1"/>
    <n v="128.750753"/>
    <n v="2.5994660000000001"/>
    <n v="34.277315000000002"/>
    <n v="1.490318"/>
    <s v="7"/>
    <s v="scale_mpi_thin_job_13935.out "/>
    <s v="scale_mpi_thin_thin007_2023-06-25_16-33-03.csv "/>
    <s v="e1 30000 100 100000 1 24"/>
    <e v="#N/A"/>
    <e v="#N/A"/>
    <e v="#N/A"/>
    <e v="#N/A"/>
    <x v="1"/>
  </r>
  <r>
    <x v="0"/>
    <x v="1"/>
    <n v="100"/>
    <x v="0"/>
    <x v="61"/>
    <n v="1"/>
    <n v="133.45555899999999"/>
    <n v="2.3378760000000001"/>
    <n v="27.224437999999999"/>
    <n v="1.237474"/>
    <s v="7"/>
    <s v="scale_mpi_thin_job_13935.out "/>
    <s v="scale_mpi_thin_thin007_2023-06-25_16-33-03.csv "/>
    <s v="e1 30000 100 100000 1 23"/>
    <e v="#N/A"/>
    <e v="#N/A"/>
    <e v="#N/A"/>
    <e v="#N/A"/>
    <x v="1"/>
  </r>
  <r>
    <x v="0"/>
    <x v="1"/>
    <n v="100"/>
    <x v="0"/>
    <x v="62"/>
    <n v="1"/>
    <n v="138.74241599999999"/>
    <n v="2.2198859999999998"/>
    <n v="23.20017"/>
    <n v="1.10477"/>
    <s v="7"/>
    <s v="scale_mpi_thin_job_13935.out "/>
    <s v="scale_mpi_thin_thin007_2023-06-25_16-33-03.csv "/>
    <s v="e1 30000 100 100000 1 22"/>
    <e v="#N/A"/>
    <e v="#N/A"/>
    <e v="#N/A"/>
    <e v="#N/A"/>
    <x v="1"/>
  </r>
  <r>
    <x v="0"/>
    <x v="1"/>
    <n v="100"/>
    <x v="0"/>
    <x v="63"/>
    <n v="1"/>
    <n v="145.86166800000001"/>
    <n v="2.3928050000000001"/>
    <n v="25.623957000000001"/>
    <n v="1.2811980000000001"/>
    <s v="7"/>
    <s v="scale_mpi_thin_job_13935.out "/>
    <s v="scale_mpi_thin_thin007_2023-06-25_16-33-03.csv "/>
    <s v="e1 30000 100 100000 1 21"/>
    <e v="#N/A"/>
    <e v="#N/A"/>
    <e v="#N/A"/>
    <e v="#N/A"/>
    <x v="1"/>
  </r>
  <r>
    <x v="0"/>
    <x v="1"/>
    <n v="100"/>
    <x v="0"/>
    <x v="64"/>
    <n v="1"/>
    <n v="152.48086599999999"/>
    <n v="2.213209"/>
    <n v="21.043849999999999"/>
    <n v="1.1075710000000001"/>
    <s v="7"/>
    <s v="scale_mpi_thin_job_13935.out "/>
    <s v="scale_mpi_thin_thin007_2023-06-25_16-33-03.csv "/>
    <s v="e1 30000 100 100000 1 20"/>
    <e v="#N/A"/>
    <e v="#N/A"/>
    <e v="#N/A"/>
    <e v="#N/A"/>
    <x v="1"/>
  </r>
  <r>
    <x v="0"/>
    <x v="1"/>
    <n v="100"/>
    <x v="0"/>
    <x v="65"/>
    <n v="1"/>
    <n v="160.38318200000001"/>
    <n v="2.1410200000000001"/>
    <n v="18.852713000000001"/>
    <n v="1.0473730000000001"/>
    <s v="7"/>
    <s v="scale_mpi_thin_job_13935.out "/>
    <s v="scale_mpi_thin_thin007_2023-06-25_16-33-03.csv "/>
    <s v="e1 30000 100 100000 1 19"/>
    <e v="#N/A"/>
    <e v="#N/A"/>
    <e v="#N/A"/>
    <e v="#N/A"/>
    <x v="1"/>
  </r>
  <r>
    <x v="0"/>
    <x v="1"/>
    <n v="100"/>
    <x v="0"/>
    <x v="66"/>
    <n v="1"/>
    <n v="169.036303"/>
    <n v="2.200774"/>
    <n v="18.956389999999999"/>
    <n v="1.1150819999999999"/>
    <s v="7"/>
    <s v="scale_mpi_thin_job_13935.out "/>
    <s v="scale_mpi_thin_thin007_2023-06-25_16-33-03.csv "/>
    <s v="e1 30000 100 100000 1 18"/>
    <e v="#N/A"/>
    <e v="#N/A"/>
    <e v="#N/A"/>
    <e v="#N/A"/>
    <x v="1"/>
  </r>
  <r>
    <x v="0"/>
    <x v="1"/>
    <n v="100"/>
    <x v="0"/>
    <x v="67"/>
    <n v="1"/>
    <n v="178.82491999999999"/>
    <n v="2.1877209999999998"/>
    <n v="17.544139999999999"/>
    <n v="1.096509"/>
    <s v="7"/>
    <s v="scale_mpi_thin_job_13935.out "/>
    <s v="scale_mpi_thin_thin007_2023-06-25_16-33-03.csv "/>
    <s v="e1 30000 100 100000 1 17"/>
    <e v="#N/A"/>
    <e v="#N/A"/>
    <e v="#N/A"/>
    <e v="#N/A"/>
    <x v="1"/>
  </r>
  <r>
    <x v="0"/>
    <x v="1"/>
    <n v="100"/>
    <x v="0"/>
    <x v="68"/>
    <n v="1"/>
    <n v="189.77555699999999"/>
    <n v="2.2969309999999998"/>
    <n v="18.024146000000002"/>
    <n v="1.2016100000000001"/>
    <s v="7"/>
    <s v="scale_mpi_thin_job_13935.out "/>
    <s v="scale_mpi_thin_thin007_2023-06-25_16-33-03.csv "/>
    <s v="e1 30000 100 100000 1 16"/>
    <e v="#N/A"/>
    <e v="#N/A"/>
    <e v="#N/A"/>
    <e v="#N/A"/>
    <x v="1"/>
  </r>
  <r>
    <x v="0"/>
    <x v="1"/>
    <n v="100"/>
    <x v="0"/>
    <x v="69"/>
    <n v="1"/>
    <n v="202.26736299999999"/>
    <n v="2.3908939999999999"/>
    <n v="18.080573000000001"/>
    <n v="1.2914699999999999"/>
    <s v="7"/>
    <s v="scale_mpi_thin_job_13935.out "/>
    <s v="scale_mpi_thin_thin007_2023-06-25_16-33-03.csv "/>
    <s v="e1 30000 100 100000 1 15"/>
    <e v="#N/A"/>
    <e v="#N/A"/>
    <e v="#N/A"/>
    <e v="#N/A"/>
    <x v="1"/>
  </r>
  <r>
    <x v="0"/>
    <x v="1"/>
    <n v="100"/>
    <x v="0"/>
    <x v="70"/>
    <n v="1"/>
    <n v="216.96687600000001"/>
    <n v="2.7158910000000001"/>
    <n v="21.185984999999999"/>
    <n v="1.629691"/>
    <s v="7"/>
    <s v="scale_mpi_thin_job_13935.out "/>
    <s v="scale_mpi_thin_thin007_2023-06-25_16-33-03.csv "/>
    <s v="e1 30000 100 100000 1 14"/>
    <e v="#N/A"/>
    <e v="#N/A"/>
    <e v="#N/A"/>
    <e v="#N/A"/>
    <x v="1"/>
  </r>
  <r>
    <x v="0"/>
    <x v="1"/>
    <n v="100"/>
    <x v="0"/>
    <x v="71"/>
    <n v="1"/>
    <n v="232.60822099999999"/>
    <n v="2.2996080000000001"/>
    <n v="14.35589"/>
    <n v="1.1963239999999999"/>
    <s v="7"/>
    <s v="scale_mpi_thin_job_13935.out "/>
    <s v="scale_mpi_thin_thin007_2023-06-25_16-33-03.csv "/>
    <s v="e1 30000 100 100000 1 13"/>
    <e v="#N/A"/>
    <e v="#N/A"/>
    <e v="#N/A"/>
    <e v="#N/A"/>
    <x v="1"/>
  </r>
  <r>
    <x v="0"/>
    <x v="1"/>
    <n v="100"/>
    <x v="0"/>
    <x v="12"/>
    <n v="1"/>
    <n v="68.022852999999998"/>
    <n v="25.517168999999999"/>
    <n v="83.166850999999994"/>
    <n v="1.1713640000000001"/>
    <s v="7"/>
    <s v="scale_mpi_thin_job_13935.out "/>
    <s v="scale_mpi_thin_thin007_2023-06-25_16-33-03.csv "/>
    <s v="e1 30000 100 100000 1 72"/>
    <e v="#N/A"/>
    <e v="#N/A"/>
    <e v="#N/A"/>
    <e v="#N/A"/>
    <x v="1"/>
  </r>
  <r>
    <x v="0"/>
    <x v="1"/>
    <n v="100"/>
    <x v="0"/>
    <x v="13"/>
    <n v="1"/>
    <n v="76.735889"/>
    <n v="33.473117999999999"/>
    <n v="78.883955999999998"/>
    <n v="1.126914"/>
    <s v="7"/>
    <s v="scale_mpi_thin_job_13935.out "/>
    <s v="scale_mpi_thin_thin007_2023-06-25_16-33-03.csv "/>
    <s v="e1 30000 100 100000 1 71"/>
    <e v="#N/A"/>
    <e v="#N/A"/>
    <e v="#N/A"/>
    <e v="#N/A"/>
    <x v="1"/>
  </r>
  <r>
    <x v="0"/>
    <x v="1"/>
    <n v="100"/>
    <x v="0"/>
    <x v="14"/>
    <n v="1"/>
    <n v="78.631138000000007"/>
    <n v="35.004927000000002"/>
    <n v="79.998126999999997"/>
    <n v="1.1593929999999999"/>
    <s v="7"/>
    <s v="scale_mpi_thin_job_13935.out "/>
    <s v="scale_mpi_thin_thin007_2023-06-25_16-33-03.csv "/>
    <s v="e1 30000 100 100000 1 70"/>
    <e v="#N/A"/>
    <e v="#N/A"/>
    <e v="#N/A"/>
    <e v="#N/A"/>
    <x v="1"/>
  </r>
  <r>
    <x v="0"/>
    <x v="1"/>
    <n v="100"/>
    <x v="0"/>
    <x v="15"/>
    <n v="1"/>
    <n v="79.751372000000003"/>
    <n v="35.483673000000003"/>
    <n v="136.789559"/>
    <n v="2.0116109999999998"/>
    <s v="7"/>
    <s v="scale_mpi_thin_job_13935.out "/>
    <s v="scale_mpi_thin_thin007_2023-06-25_16-33-03.csv "/>
    <s v="e1 30000 100 100000 1 69"/>
    <e v="#N/A"/>
    <e v="#N/A"/>
    <e v="#N/A"/>
    <e v="#N/A"/>
    <x v="1"/>
  </r>
  <r>
    <x v="0"/>
    <x v="1"/>
    <n v="100"/>
    <x v="0"/>
    <x v="16"/>
    <n v="1"/>
    <n v="78.692473000000007"/>
    <n v="33.708959"/>
    <n v="94.872855000000001"/>
    <n v="1.416013"/>
    <s v="7"/>
    <s v="scale_mpi_thin_job_13935.out "/>
    <s v="scale_mpi_thin_thin007_2023-06-25_16-33-03.csv "/>
    <s v="e1 30000 100 100000 1 68"/>
    <e v="#N/A"/>
    <e v="#N/A"/>
    <e v="#N/A"/>
    <e v="#N/A"/>
    <x v="1"/>
  </r>
  <r>
    <x v="0"/>
    <x v="1"/>
    <n v="100"/>
    <x v="0"/>
    <x v="17"/>
    <n v="1"/>
    <n v="78.781856000000005"/>
    <n v="33.269897"/>
    <n v="104.077077"/>
    <n v="1.5769249999999999"/>
    <s v="7"/>
    <s v="scale_mpi_thin_job_13935.out "/>
    <s v="scale_mpi_thin_thin007_2023-06-25_16-33-03.csv "/>
    <s v="e1 30000 100 100000 1 67"/>
    <e v="#N/A"/>
    <e v="#N/A"/>
    <e v="#N/A"/>
    <e v="#N/A"/>
    <x v="1"/>
  </r>
  <r>
    <x v="0"/>
    <x v="1"/>
    <n v="100"/>
    <x v="0"/>
    <x v="18"/>
    <n v="1"/>
    <n v="82.296464"/>
    <n v="36.156351000000001"/>
    <n v="76.843986999999998"/>
    <n v="1.182215"/>
    <s v="7"/>
    <s v="scale_mpi_thin_job_13935.out "/>
    <s v="scale_mpi_thin_thin007_2023-06-25_16-33-03.csv "/>
    <s v="e1 30000 100 100000 1 66"/>
    <e v="#N/A"/>
    <e v="#N/A"/>
    <e v="#N/A"/>
    <e v="#N/A"/>
    <x v="1"/>
  </r>
  <r>
    <x v="0"/>
    <x v="1"/>
    <n v="100"/>
    <x v="0"/>
    <x v="19"/>
    <n v="1"/>
    <n v="67.906177"/>
    <n v="21.177244000000002"/>
    <n v="88.912128999999993"/>
    <n v="1.3892519999999999"/>
    <s v="7"/>
    <s v="scale_mpi_thin_job_13935.out "/>
    <s v="scale_mpi_thin_thin007_2023-06-25_16-33-03.csv "/>
    <s v="e1 30000 100 100000 1 65"/>
    <e v="#N/A"/>
    <e v="#N/A"/>
    <e v="#N/A"/>
    <e v="#N/A"/>
    <x v="1"/>
  </r>
  <r>
    <x v="0"/>
    <x v="3"/>
    <n v="100"/>
    <x v="0"/>
    <x v="12"/>
    <n v="1"/>
    <n v="44.324751999999997"/>
    <n v="24.614262"/>
    <n v="52.876162999999998"/>
    <n v="0.74473500000000004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4.776878000000004"/>
    <n v="24.943344"/>
    <n v="44.401952999999999"/>
    <n v="0.63431400000000004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1.584153000000001"/>
    <n v="21.483550999999999"/>
    <n v="33.260613999999997"/>
    <n v="0.48203800000000002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6.926395999999997"/>
    <n v="26.727312999999999"/>
    <n v="25.049244999999999"/>
    <n v="0.368371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40.681673000000004"/>
    <n v="20.170197000000002"/>
    <n v="36.624721999999998"/>
    <n v="0.54663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48.422685000000001"/>
    <n v="27.587436"/>
    <n v="46.889263999999997"/>
    <n v="0.71044300000000005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52.808540000000001"/>
    <n v="31.613710000000001"/>
    <n v="29.123901"/>
    <n v="0.44806000000000001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6.588161999999997"/>
    <n v="25.167745"/>
    <n v="31.423933000000002"/>
    <n v="0.49099900000000002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43.910300999999997"/>
    <n v="22.093830000000001"/>
    <n v="30.093692000000001"/>
    <n v="0.4776779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37.029076000000003"/>
    <n v="14.983601999999999"/>
    <n v="37.796353000000003"/>
    <n v="0.60961900000000002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37.601450999999997"/>
    <n v="14.916600000000001"/>
    <n v="28.970867999999999"/>
    <n v="0.47493200000000002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34.869020999999996"/>
    <n v="11.957471"/>
    <n v="24.9694"/>
    <n v="0.416157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38.525461999999997"/>
    <n v="15.159554999999999"/>
    <n v="56.775860000000002"/>
    <n v="0.96230300000000002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36.947580000000002"/>
    <n v="12.958823000000001"/>
    <n v="24.787396999999999"/>
    <n v="0.42736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46.920811"/>
    <n v="22.556923000000001"/>
    <n v="22.498365"/>
    <n v="0.39470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36214"/>
    <n v="24.240628000000001"/>
    <n v="26.470025"/>
    <n v="0.47267900000000002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44.394753000000001"/>
    <n v="19.360157999999998"/>
    <n v="42.772786000000004"/>
    <n v="0.77768700000000002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46.158414"/>
    <n v="20.73452"/>
    <n v="24.659875"/>
    <n v="0.45666400000000001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7.952792000000002"/>
    <n v="21.909423"/>
    <n v="21.040233000000001"/>
    <n v="0.39698600000000001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53.400917999999997"/>
    <n v="27.035143999999999"/>
    <n v="24.654032999999998"/>
    <n v="0.47411599999999998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61.840535000000003"/>
    <n v="34.913524000000002"/>
    <n v="21.118756000000001"/>
    <n v="0.41409299999999999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53.478293000000001"/>
    <n v="26.130020999999999"/>
    <n v="23.554483000000001"/>
    <n v="0.47109000000000001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3.096313000000002"/>
    <n v="14.152127"/>
    <n v="42.730096000000003"/>
    <n v="0.87204300000000001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3.854163"/>
    <n v="15.514491"/>
    <n v="25.023627999999999"/>
    <n v="0.52132599999999996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040137999999999"/>
    <n v="22.050246999999999"/>
    <n v="21.934823000000002"/>
    <n v="0.466698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0.754201000000002"/>
    <n v="31.549461000000001"/>
    <n v="17.106255999999998"/>
    <n v="0.37187500000000001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47.234383999999999"/>
    <n v="17.107868"/>
    <n v="16.730150999999999"/>
    <n v="0.37178099999999997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56.480307000000003"/>
    <n v="25.684075"/>
    <n v="16.880876000000001"/>
    <n v="0.383656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47.734726000000002"/>
    <n v="16.29909"/>
    <n v="23.343419999999998"/>
    <n v="0.54286999999999996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1.453145999999997"/>
    <n v="19.326239999999999"/>
    <n v="23.360651000000001"/>
    <n v="0.55620599999999998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6.335847999999999"/>
    <n v="13.277329"/>
    <n v="39.610601000000003"/>
    <n v="0.96611199999999997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50.107211999999997"/>
    <n v="16.513773"/>
    <n v="36.263646999999999"/>
    <n v="0.90659100000000004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46.330025999999997"/>
    <n v="11.883874"/>
    <n v="19.223748000000001"/>
    <n v="0.49291699999999999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2.335453000000001"/>
    <n v="17.321535999999998"/>
    <n v="20.370918"/>
    <n v="0.53607700000000003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50.671115"/>
    <n v="14.836465"/>
    <n v="30.488502"/>
    <n v="0.82401400000000002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49.934339000000001"/>
    <n v="12.733228"/>
    <n v="29.992493"/>
    <n v="0.833125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2.366073"/>
    <n v="14.632781"/>
    <n v="23.671612"/>
    <n v="0.67633200000000004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0.148364000000001"/>
    <n v="11.395614999999999"/>
    <n v="17.034483999999999"/>
    <n v="0.50101399999999996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47.190606000000002"/>
    <n v="6.8723190000000001"/>
    <n v="17.788466"/>
    <n v="0.53904399999999997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3.531416"/>
    <n v="12.269413999999999"/>
    <n v="18.26662"/>
    <n v="0.570832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3.056378000000002"/>
    <n v="10.175604999999999"/>
    <n v="17.197485"/>
    <n v="0.55475799999999997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1.314138"/>
    <n v="7.1234380000000002"/>
    <n v="17.091497"/>
    <n v="0.56971700000000003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4.396935999999997"/>
    <n v="9.2644330000000004"/>
    <n v="13.282424000000001"/>
    <n v="0.45801500000000001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2.846193"/>
    <n v="5.6576190000000004"/>
    <n v="15.608549"/>
    <n v="0.5574480000000000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5.251359000000001"/>
    <n v="6.3822809999999999"/>
    <n v="23.209727999999998"/>
    <n v="0.85962000000000005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4.172196"/>
    <n v="4.1017659999999996"/>
    <n v="16.235282999999999"/>
    <n v="0.62443400000000004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5.512132000000001"/>
    <n v="3.0154100000000001"/>
    <n v="15.002834"/>
    <n v="0.60011300000000001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211500000000001"/>
    <n v="2.3764789999999998"/>
    <n v="13.6282"/>
    <n v="0.56784199999999996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170473000000001"/>
    <n v="1.054459"/>
    <n v="12.348117"/>
    <n v="0.53687499999999999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991239999999998"/>
    <n v="1.0110730000000001"/>
    <n v="10.828161"/>
    <n v="0.49218899999999999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592750000000002"/>
    <n v="1.0860099999999999"/>
    <n v="11.906158"/>
    <n v="0.56696000000000002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50686999999994"/>
    <n v="1.044635"/>
    <n v="10.521470000000001"/>
    <n v="0.52607400000000004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58449999999993"/>
    <n v="1.141907"/>
    <n v="11.873571999999999"/>
    <n v="0.62492499999999995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1.909533999999994"/>
    <n v="1.017353"/>
    <n v="8.9751390000000004"/>
    <n v="0.49861899999999998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6.032363000000004"/>
    <n v="1.3335189999999999"/>
    <n v="12.917068"/>
    <n v="0.75982799999999995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7938999999996"/>
    <n v="1.0080469999999999"/>
    <n v="7.8774059999999997"/>
    <n v="0.492338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87984999999995"/>
    <n v="1.0426949999999999"/>
    <n v="7.8135019999999997"/>
    <n v="0.52090000000000003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389279000000002"/>
    <n v="1.0195540000000001"/>
    <n v="7.1423300000000003"/>
    <n v="0.51016600000000001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766696999999994"/>
    <n v="1.1476"/>
    <n v="8.2118850000000005"/>
    <n v="0.63168299999999999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4.119167"/>
    <n v="1.2264619999999999"/>
    <n v="8.50305"/>
    <n v="0.708588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4.065531"/>
    <n v="24.554679"/>
    <n v="41.199803000000003"/>
    <n v="0.58027899999999999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53.476410999999999"/>
    <n v="33.571939"/>
    <n v="29.050113"/>
    <n v="0.41500199999999998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33.913224"/>
    <n v="13.110537000000001"/>
    <n v="28.096827999999999"/>
    <n v="0.407200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57.668913000000003"/>
    <n v="35.073957"/>
    <n v="66.456036999999995"/>
    <n v="0.97729500000000002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51.212873000000002"/>
    <n v="30.751370999999999"/>
    <n v="36.085402999999999"/>
    <n v="0.53858799999999996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55.592365999999998"/>
    <n v="34.725020000000001"/>
    <n v="80.493172000000001"/>
    <n v="1.2195940000000001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3"/>
    <n v="100"/>
    <x v="0"/>
    <x v="18"/>
    <n v="1"/>
    <n v="48.904009000000002"/>
    <n v="27.831823"/>
    <n v="34.734938999999997"/>
    <n v="0.53438399999999997"/>
    <s v="7"/>
    <s v="scale_mpi_thin_job_13936.out "/>
    <s v="scale_mpi_thin_thin007_2023-06-25_18-33-36.csv "/>
    <s v="e1 20000 100 100000 1 66"/>
    <e v="#N/A"/>
    <e v="#N/A"/>
    <e v="#N/A"/>
    <e v="#N/A"/>
    <x v="1"/>
  </r>
  <r>
    <x v="0"/>
    <x v="3"/>
    <n v="100"/>
    <x v="0"/>
    <x v="19"/>
    <n v="1"/>
    <n v="40.454585000000002"/>
    <n v="19.112425000000002"/>
    <n v="35.978999999999999"/>
    <n v="0.56217200000000001"/>
    <s v="7"/>
    <s v="scale_mpi_thin_job_13936.out "/>
    <s v="scale_mpi_thin_thin007_2023-06-25_18-33-36.csv "/>
    <s v="e1 20000 100 100000 1 65"/>
    <e v="#N/A"/>
    <e v="#N/A"/>
    <e v="#N/A"/>
    <e v="#N/A"/>
    <x v="1"/>
  </r>
  <r>
    <x v="0"/>
    <x v="3"/>
    <n v="100"/>
    <x v="0"/>
    <x v="20"/>
    <n v="1"/>
    <n v="56.670192999999998"/>
    <n v="34.921565999999999"/>
    <n v="88.898561000000001"/>
    <n v="1.4110879999999999"/>
    <s v="7"/>
    <s v="scale_mpi_thin_job_13936.out "/>
    <s v="scale_mpi_thin_thin007_2023-06-25_18-33-36.csv "/>
    <s v="e1 20000 100 100000 1 64"/>
    <e v="#N/A"/>
    <e v="#N/A"/>
    <e v="#N/A"/>
    <e v="#N/A"/>
    <x v="1"/>
  </r>
  <r>
    <x v="0"/>
    <x v="3"/>
    <n v="100"/>
    <x v="0"/>
    <x v="21"/>
    <n v="1"/>
    <n v="55.218778"/>
    <n v="33.119199000000002"/>
    <n v="37.223666999999999"/>
    <n v="0.60038199999999997"/>
    <s v="7"/>
    <s v="scale_mpi_thin_job_13936.out "/>
    <s v="scale_mpi_thin_thin007_2023-06-25_18-33-36.csv "/>
    <s v="e1 20000 100 100000 1 63"/>
    <e v="#N/A"/>
    <e v="#N/A"/>
    <e v="#N/A"/>
    <e v="#N/A"/>
    <x v="1"/>
  </r>
  <r>
    <x v="0"/>
    <x v="3"/>
    <n v="100"/>
    <x v="0"/>
    <x v="22"/>
    <n v="1"/>
    <n v="55.531170000000003"/>
    <n v="33.115552999999998"/>
    <n v="42.396633999999999"/>
    <n v="0.69502699999999995"/>
    <s v="7"/>
    <s v="scale_mpi_thin_job_13936.out "/>
    <s v="scale_mpi_thin_thin007_2023-06-25_18-33-36.csv "/>
    <s v="e1 20000 100 100000 1 62"/>
    <e v="#N/A"/>
    <e v="#N/A"/>
    <e v="#N/A"/>
    <e v="#N/A"/>
    <x v="1"/>
  </r>
  <r>
    <x v="0"/>
    <x v="3"/>
    <n v="100"/>
    <x v="0"/>
    <x v="23"/>
    <n v="1"/>
    <n v="55.756932999999997"/>
    <n v="32.998167000000002"/>
    <n v="31.575043999999998"/>
    <n v="0.52625100000000002"/>
    <s v="7"/>
    <s v="scale_mpi_thin_job_13936.out "/>
    <s v="scale_mpi_thin_thin007_2023-06-25_18-33-36.csv "/>
    <s v="e1 20000 100 100000 1 61"/>
    <e v="#N/A"/>
    <e v="#N/A"/>
    <e v="#N/A"/>
    <e v="#N/A"/>
    <x v="1"/>
  </r>
  <r>
    <x v="0"/>
    <x v="3"/>
    <n v="100"/>
    <x v="0"/>
    <x v="24"/>
    <n v="1"/>
    <n v="56.412303000000001"/>
    <n v="33.247292999999999"/>
    <n v="26.513504999999999"/>
    <n v="0.44938099999999997"/>
    <s v="7"/>
    <s v="scale_mpi_thin_job_13936.out "/>
    <s v="scale_mpi_thin_thin007_2023-06-25_18-33-36.csv "/>
    <s v="e1 20000 100 100000 1 60"/>
    <e v="#N/A"/>
    <e v="#N/A"/>
    <e v="#N/A"/>
    <e v="#N/A"/>
    <x v="1"/>
  </r>
  <r>
    <x v="0"/>
    <x v="3"/>
    <n v="100"/>
    <x v="0"/>
    <x v="25"/>
    <n v="1"/>
    <n v="56.673782000000003"/>
    <n v="32.858987999999997"/>
    <n v="27.035907999999999"/>
    <n v="0.46613599999999999"/>
    <s v="7"/>
    <s v="scale_mpi_thin_job_13936.out "/>
    <s v="scale_mpi_thin_thin007_2023-06-25_18-33-36.csv "/>
    <s v="e1 20000 100 100000 1 59"/>
    <e v="#N/A"/>
    <e v="#N/A"/>
    <e v="#N/A"/>
    <e v="#N/A"/>
    <x v="1"/>
  </r>
  <r>
    <x v="0"/>
    <x v="3"/>
    <n v="100"/>
    <x v="0"/>
    <x v="26"/>
    <n v="1"/>
    <n v="56.783605999999999"/>
    <n v="32.533498999999999"/>
    <n v="27.287165000000002"/>
    <n v="0.47872199999999998"/>
    <s v="7"/>
    <s v="scale_mpi_thin_job_13936.out "/>
    <s v="scale_mpi_thin_thin007_2023-06-25_18-33-36.csv "/>
    <s v="e1 20000 100 100000 1 58"/>
    <e v="#N/A"/>
    <e v="#N/A"/>
    <e v="#N/A"/>
    <e v="#N/A"/>
    <x v="1"/>
  </r>
  <r>
    <x v="0"/>
    <x v="3"/>
    <n v="100"/>
    <x v="0"/>
    <x v="27"/>
    <n v="1"/>
    <n v="48.917890999999997"/>
    <n v="24.551774000000002"/>
    <n v="26.771688000000001"/>
    <n v="0.47806599999999999"/>
    <s v="7"/>
    <s v="scale_mpi_thin_job_13936.out "/>
    <s v="scale_mpi_thin_thin007_2023-06-25_18-33-36.csv "/>
    <s v="e1 20000 100 100000 1 57"/>
    <e v="#N/A"/>
    <e v="#N/A"/>
    <e v="#N/A"/>
    <e v="#N/A"/>
    <x v="1"/>
  </r>
  <r>
    <x v="0"/>
    <x v="3"/>
    <n v="100"/>
    <x v="0"/>
    <x v="28"/>
    <n v="1"/>
    <n v="51.386021"/>
    <n v="26.319331999999999"/>
    <n v="40.838845999999997"/>
    <n v="0.74252399999999996"/>
    <s v="7"/>
    <s v="scale_mpi_thin_job_13936.out "/>
    <s v="scale_mpi_thin_thin007_2023-06-25_18-33-36.csv "/>
    <s v="e1 20000 100 100000 1 56"/>
    <e v="#N/A"/>
    <e v="#N/A"/>
    <e v="#N/A"/>
    <e v="#N/A"/>
    <x v="1"/>
  </r>
  <r>
    <x v="0"/>
    <x v="3"/>
    <n v="100"/>
    <x v="0"/>
    <x v="29"/>
    <n v="1"/>
    <n v="50.980249000000001"/>
    <n v="25.506715"/>
    <n v="44.308193000000003"/>
    <n v="0.82052199999999997"/>
    <s v="7"/>
    <s v="scale_mpi_thin_job_13936.out "/>
    <s v="scale_mpi_thin_thin007_2023-06-25_18-33-36.csv "/>
    <s v="e1 20000 100 100000 1 55"/>
    <e v="#N/A"/>
    <e v="#N/A"/>
    <e v="#N/A"/>
    <e v="#N/A"/>
    <x v="1"/>
  </r>
  <r>
    <x v="0"/>
    <x v="3"/>
    <n v="100"/>
    <x v="0"/>
    <x v="30"/>
    <n v="1"/>
    <n v="42.551895000000002"/>
    <n v="16.830503"/>
    <n v="24.861346999999999"/>
    <n v="0.469082"/>
    <s v="7"/>
    <s v="scale_mpi_thin_job_13936.out "/>
    <s v="scale_mpi_thin_thin007_2023-06-25_18-33-36.csv "/>
    <s v="e1 20000 100 100000 1 54"/>
    <e v="#N/A"/>
    <e v="#N/A"/>
    <e v="#N/A"/>
    <e v="#N/A"/>
    <x v="1"/>
  </r>
  <r>
    <x v="0"/>
    <x v="3"/>
    <n v="100"/>
    <x v="0"/>
    <x v="31"/>
    <n v="1"/>
    <n v="47.283481999999999"/>
    <n v="20.933883999999999"/>
    <n v="21.553125000000001"/>
    <n v="0.41448299999999999"/>
    <s v="7"/>
    <s v="scale_mpi_thin_job_13936.out "/>
    <s v="scale_mpi_thin_thin007_2023-06-25_18-33-36.csv "/>
    <s v="e1 20000 100 100000 1 53"/>
    <e v="#N/A"/>
    <e v="#N/A"/>
    <e v="#N/A"/>
    <e v="#N/A"/>
    <x v="1"/>
  </r>
  <r>
    <x v="0"/>
    <x v="3"/>
    <n v="100"/>
    <x v="0"/>
    <x v="32"/>
    <n v="1"/>
    <n v="48.022078999999998"/>
    <n v="21.053750000000001"/>
    <n v="19.420024999999999"/>
    <n v="0.38078499999999998"/>
    <s v="7"/>
    <s v="scale_mpi_thin_job_13936.out "/>
    <s v="scale_mpi_thin_thin007_2023-06-25_18-33-36.csv "/>
    <s v="e1 20000 100 100000 1 52"/>
    <e v="#N/A"/>
    <e v="#N/A"/>
    <e v="#N/A"/>
    <e v="#N/A"/>
    <x v="1"/>
  </r>
  <r>
    <x v="0"/>
    <x v="3"/>
    <n v="100"/>
    <x v="0"/>
    <x v="33"/>
    <n v="1"/>
    <n v="47.842759999999998"/>
    <n v="20.550872999999999"/>
    <n v="23.554753999999999"/>
    <n v="0.47109499999999999"/>
    <s v="7"/>
    <s v="scale_mpi_thin_job_13936.out "/>
    <s v="scale_mpi_thin_thin007_2023-06-25_18-33-36.csv "/>
    <s v="e1 20000 100 100000 1 51"/>
    <e v="#N/A"/>
    <e v="#N/A"/>
    <e v="#N/A"/>
    <e v="#N/A"/>
    <x v="1"/>
  </r>
  <r>
    <x v="0"/>
    <x v="3"/>
    <n v="100"/>
    <x v="0"/>
    <x v="34"/>
    <n v="1"/>
    <n v="44.404671999999998"/>
    <n v="16.5672"/>
    <n v="26.856134000000001"/>
    <n v="0.54808400000000002"/>
    <s v="7"/>
    <s v="scale_mpi_thin_job_13936.out "/>
    <s v="scale_mpi_thin_thin007_2023-06-25_18-33-36.csv "/>
    <s v="e1 20000 100 100000 1 50"/>
    <e v="#N/A"/>
    <e v="#N/A"/>
    <e v="#N/A"/>
    <e v="#N/A"/>
    <x v="1"/>
  </r>
  <r>
    <x v="0"/>
    <x v="3"/>
    <n v="100"/>
    <x v="0"/>
    <x v="35"/>
    <n v="1"/>
    <n v="49.282187"/>
    <n v="20.818438"/>
    <n v="18.191002999999998"/>
    <n v="0.37897900000000001"/>
    <s v="7"/>
    <s v="scale_mpi_thin_job_13936.out "/>
    <s v="scale_mpi_thin_thin007_2023-06-25_18-33-36.csv "/>
    <s v="e1 20000 100 100000 1 49"/>
    <e v="#N/A"/>
    <e v="#N/A"/>
    <e v="#N/A"/>
    <e v="#N/A"/>
    <x v="1"/>
  </r>
  <r>
    <x v="0"/>
    <x v="3"/>
    <n v="100"/>
    <x v="0"/>
    <x v="36"/>
    <n v="1"/>
    <n v="51.348171999999998"/>
    <n v="22.245186"/>
    <n v="21.177712"/>
    <n v="0.45058999999999999"/>
    <s v="7"/>
    <s v="scale_mpi_thin_job_13936.out "/>
    <s v="scale_mpi_thin_thin007_2023-06-25_18-33-36.csv "/>
    <s v="e1 20000 100 100000 1 48"/>
    <e v="#N/A"/>
    <e v="#N/A"/>
    <e v="#N/A"/>
    <e v="#N/A"/>
    <x v="1"/>
  </r>
  <r>
    <x v="0"/>
    <x v="3"/>
    <n v="100"/>
    <x v="0"/>
    <x v="37"/>
    <n v="1"/>
    <n v="61.17633"/>
    <n v="31.490331999999999"/>
    <n v="19.949919999999999"/>
    <n v="0.43369400000000002"/>
    <s v="7"/>
    <s v="scale_mpi_thin_job_13936.out "/>
    <s v="scale_mpi_thin_thin007_2023-06-25_18-33-36.csv "/>
    <s v="e1 20000 100 100000 1 47"/>
    <e v="#N/A"/>
    <e v="#N/A"/>
    <e v="#N/A"/>
    <e v="#N/A"/>
    <x v="1"/>
  </r>
  <r>
    <x v="0"/>
    <x v="3"/>
    <n v="100"/>
    <x v="0"/>
    <x v="38"/>
    <n v="1"/>
    <n v="53.873922999999998"/>
    <n v="24.086542999999999"/>
    <n v="20.317864"/>
    <n v="0.45150800000000002"/>
    <s v="7"/>
    <s v="scale_mpi_thin_job_13936.out "/>
    <s v="scale_mpi_thin_thin007_2023-06-25_18-33-36.csv "/>
    <s v="e1 20000 100 100000 1 46"/>
    <e v="#N/A"/>
    <e v="#N/A"/>
    <e v="#N/A"/>
    <e v="#N/A"/>
    <x v="1"/>
  </r>
  <r>
    <x v="0"/>
    <x v="3"/>
    <n v="100"/>
    <x v="0"/>
    <x v="39"/>
    <n v="1"/>
    <n v="62.458573000000001"/>
    <n v="31.874994000000001"/>
    <n v="15.975773999999999"/>
    <n v="0.36308600000000002"/>
    <s v="7"/>
    <s v="scale_mpi_thin_job_13936.out "/>
    <s v="scale_mpi_thin_thin007_2023-06-25_18-33-36.csv "/>
    <s v="e1 20000 100 100000 1 45"/>
    <e v="#N/A"/>
    <e v="#N/A"/>
    <e v="#N/A"/>
    <e v="#N/A"/>
    <x v="1"/>
  </r>
  <r>
    <x v="0"/>
    <x v="3"/>
    <n v="100"/>
    <x v="0"/>
    <x v="40"/>
    <n v="1"/>
    <n v="57.046979"/>
    <n v="25.585353999999999"/>
    <n v="15.517322"/>
    <n v="0.36086800000000002"/>
    <s v="7"/>
    <s v="scale_mpi_thin_job_13936.out "/>
    <s v="scale_mpi_thin_thin007_2023-06-25_18-33-36.csv "/>
    <s v="e1 20000 100 100000 1 44"/>
    <e v="#N/A"/>
    <e v="#N/A"/>
    <e v="#N/A"/>
    <e v="#N/A"/>
    <x v="1"/>
  </r>
  <r>
    <x v="0"/>
    <x v="3"/>
    <n v="100"/>
    <x v="0"/>
    <x v="41"/>
    <n v="1"/>
    <n v="54.723500999999999"/>
    <n v="22.468057999999999"/>
    <n v="23.585799999999999"/>
    <n v="0.56156700000000004"/>
    <s v="7"/>
    <s v="scale_mpi_thin_job_13936.out "/>
    <s v="scale_mpi_thin_thin007_2023-06-25_18-33-36.csv "/>
    <s v="e1 20000 100 100000 1 43"/>
    <e v="#N/A"/>
    <e v="#N/A"/>
    <e v="#N/A"/>
    <e v="#N/A"/>
    <x v="1"/>
  </r>
  <r>
    <x v="0"/>
    <x v="3"/>
    <n v="100"/>
    <x v="0"/>
    <x v="42"/>
    <n v="1"/>
    <n v="48.072234999999999"/>
    <n v="15.180132"/>
    <n v="52.986469999999997"/>
    <n v="1.2923530000000001"/>
    <s v="7"/>
    <s v="scale_mpi_thin_job_13936.out "/>
    <s v="scale_mpi_thin_thin007_2023-06-25_18-33-36.csv "/>
    <s v="e1 20000 100 100000 1 42"/>
    <e v="#N/A"/>
    <e v="#N/A"/>
    <e v="#N/A"/>
    <e v="#N/A"/>
    <x v="1"/>
  </r>
  <r>
    <x v="0"/>
    <x v="3"/>
    <n v="100"/>
    <x v="0"/>
    <x v="43"/>
    <n v="1"/>
    <n v="45.204396000000003"/>
    <n v="11.963393999999999"/>
    <n v="30.395854"/>
    <n v="0.75989600000000002"/>
    <s v="7"/>
    <s v="scale_mpi_thin_job_13936.out "/>
    <s v="scale_mpi_thin_thin007_2023-06-25_18-33-36.csv "/>
    <s v="e1 20000 100 100000 1 41"/>
    <e v="#N/A"/>
    <e v="#N/A"/>
    <e v="#N/A"/>
    <e v="#N/A"/>
    <x v="1"/>
  </r>
  <r>
    <x v="0"/>
    <x v="3"/>
    <n v="100"/>
    <x v="0"/>
    <x v="44"/>
    <n v="1"/>
    <n v="52.092965"/>
    <n v="17.901423999999999"/>
    <n v="18.930779000000001"/>
    <n v="0.48540499999999998"/>
    <s v="7"/>
    <s v="scale_mpi_thin_job_13936.out "/>
    <s v="scale_mpi_thin_thin007_2023-06-25_18-33-36.csv "/>
    <s v="e1 20000 100 100000 1 40"/>
    <e v="#N/A"/>
    <e v="#N/A"/>
    <e v="#N/A"/>
    <e v="#N/A"/>
    <x v="1"/>
  </r>
  <r>
    <x v="0"/>
    <x v="3"/>
    <n v="100"/>
    <x v="0"/>
    <x v="45"/>
    <n v="1"/>
    <n v="53.169144000000003"/>
    <n v="17.818847000000002"/>
    <n v="21.014312"/>
    <n v="0.55300800000000006"/>
    <s v="7"/>
    <s v="scale_mpi_thin_job_13936.out "/>
    <s v="scale_mpi_thin_thin007_2023-06-25_18-33-36.csv "/>
    <s v="e1 20000 100 100000 1 39"/>
    <e v="#N/A"/>
    <e v="#N/A"/>
    <e v="#N/A"/>
    <e v="#N/A"/>
    <x v="1"/>
  </r>
  <r>
    <x v="0"/>
    <x v="3"/>
    <n v="100"/>
    <x v="0"/>
    <x v="46"/>
    <n v="1"/>
    <n v="61.351396999999999"/>
    <n v="25.052038"/>
    <n v="26.513113000000001"/>
    <n v="0.71657099999999996"/>
    <s v="7"/>
    <s v="scale_mpi_thin_job_13936.out "/>
    <s v="scale_mpi_thin_thin007_2023-06-25_18-33-36.csv "/>
    <s v="e1 20000 100 100000 1 38"/>
    <e v="#N/A"/>
    <e v="#N/A"/>
    <e v="#N/A"/>
    <e v="#N/A"/>
    <x v="1"/>
  </r>
  <r>
    <x v="0"/>
    <x v="3"/>
    <n v="100"/>
    <x v="0"/>
    <x v="47"/>
    <n v="1"/>
    <n v="52.304619000000002"/>
    <n v="15.184742"/>
    <n v="29.692542"/>
    <n v="0.824793"/>
    <s v="7"/>
    <s v="scale_mpi_thin_job_13936.out "/>
    <s v="scale_mpi_thin_thin007_2023-06-25_18-33-36.csv "/>
    <s v="e1 20000 100 100000 1 37"/>
    <e v="#N/A"/>
    <e v="#N/A"/>
    <e v="#N/A"/>
    <e v="#N/A"/>
    <x v="1"/>
  </r>
  <r>
    <x v="0"/>
    <x v="3"/>
    <n v="100"/>
    <x v="0"/>
    <x v="48"/>
    <n v="1"/>
    <n v="57.318119000000003"/>
    <n v="19.153281"/>
    <n v="19.668330999999998"/>
    <n v="0.56195200000000001"/>
    <s v="7"/>
    <s v="scale_mpi_thin_job_13936.out "/>
    <s v="scale_mpi_thin_thin007_2023-06-25_18-33-36.csv "/>
    <s v="e1 20000 100 100000 1 36"/>
    <e v="#N/A"/>
    <e v="#N/A"/>
    <e v="#N/A"/>
    <e v="#N/A"/>
    <x v="1"/>
  </r>
  <r>
    <x v="0"/>
    <x v="3"/>
    <n v="100"/>
    <x v="0"/>
    <x v="49"/>
    <n v="1"/>
    <n v="55.018518"/>
    <n v="16.173915999999998"/>
    <n v="20.948229999999999"/>
    <n v="0.616124"/>
    <s v="7"/>
    <s v="scale_mpi_thin_job_13936.out "/>
    <s v="scale_mpi_thin_thin007_2023-06-25_18-33-36.csv "/>
    <s v="e1 20000 100 100000 1 35"/>
    <e v="#N/A"/>
    <e v="#N/A"/>
    <e v="#N/A"/>
    <e v="#N/A"/>
    <x v="1"/>
  </r>
  <r>
    <x v="0"/>
    <x v="3"/>
    <n v="100"/>
    <x v="0"/>
    <x v="50"/>
    <n v="1"/>
    <n v="62.091116"/>
    <n v="21.798921"/>
    <n v="18.290067000000001"/>
    <n v="0.55424399999999996"/>
    <s v="7"/>
    <s v="scale_mpi_thin_job_13936.out "/>
    <s v="scale_mpi_thin_thin007_2023-06-25_18-33-36.csv "/>
    <s v="e1 20000 100 100000 1 34"/>
    <e v="#N/A"/>
    <e v="#N/A"/>
    <e v="#N/A"/>
    <e v="#N/A"/>
    <x v="1"/>
  </r>
  <r>
    <x v="0"/>
    <x v="3"/>
    <n v="100"/>
    <x v="0"/>
    <x v="51"/>
    <n v="1"/>
    <n v="51.938867999999999"/>
    <n v="10.794506999999999"/>
    <n v="16.541157999999999"/>
    <n v="0.51691100000000001"/>
    <s v="7"/>
    <s v="scale_mpi_thin_job_13936.out "/>
    <s v="scale_mpi_thin_thin007_2023-06-25_18-33-36.csv "/>
    <s v="e1 20000 100 100000 1 33"/>
    <e v="#N/A"/>
    <e v="#N/A"/>
    <e v="#N/A"/>
    <e v="#N/A"/>
    <x v="1"/>
  </r>
  <r>
    <x v="0"/>
    <x v="3"/>
    <n v="100"/>
    <x v="0"/>
    <x v="52"/>
    <n v="1"/>
    <n v="50.069284000000003"/>
    <n v="7.6085430000000001"/>
    <n v="16.125204"/>
    <n v="0.52016799999999996"/>
    <s v="7"/>
    <s v="scale_mpi_thin_job_13936.out "/>
    <s v="scale_mpi_thin_thin007_2023-06-25_18-33-36.csv "/>
    <s v="e1 20000 100 100000 1 32"/>
    <e v="#N/A"/>
    <e v="#N/A"/>
    <e v="#N/A"/>
    <e v="#N/A"/>
    <x v="1"/>
  </r>
  <r>
    <x v="0"/>
    <x v="3"/>
    <n v="100"/>
    <x v="0"/>
    <x v="53"/>
    <n v="1"/>
    <n v="53.195900000000002"/>
    <n v="8.9272369999999999"/>
    <n v="17.765872999999999"/>
    <n v="0.59219599999999994"/>
    <s v="7"/>
    <s v="scale_mpi_thin_job_13936.out "/>
    <s v="scale_mpi_thin_thin007_2023-06-25_18-33-36.csv "/>
    <s v="e1 20000 100 100000 1 31"/>
    <e v="#N/A"/>
    <e v="#N/A"/>
    <e v="#N/A"/>
    <e v="#N/A"/>
    <x v="1"/>
  </r>
  <r>
    <x v="0"/>
    <x v="3"/>
    <n v="100"/>
    <x v="0"/>
    <x v="54"/>
    <n v="1"/>
    <n v="52.238180999999997"/>
    <n v="6.5805920000000002"/>
    <n v="18.662735000000001"/>
    <n v="0.64354299999999998"/>
    <s v="7"/>
    <s v="scale_mpi_thin_job_13936.out "/>
    <s v="scale_mpi_thin_thin007_2023-06-25_18-33-36.csv "/>
    <s v="e1 20000 100 100000 1 30"/>
    <e v="#N/A"/>
    <e v="#N/A"/>
    <e v="#N/A"/>
    <e v="#N/A"/>
    <x v="1"/>
  </r>
  <r>
    <x v="0"/>
    <x v="3"/>
    <n v="100"/>
    <x v="0"/>
    <x v="55"/>
    <n v="1"/>
    <n v="53.837752999999999"/>
    <n v="7.1902340000000002"/>
    <n v="19.381471999999999"/>
    <n v="0.692195"/>
    <s v="7"/>
    <s v="scale_mpi_thin_job_13936.out "/>
    <s v="scale_mpi_thin_thin007_2023-06-25_18-33-36.csv "/>
    <s v="e1 20000 100 100000 1 29"/>
    <e v="#N/A"/>
    <e v="#N/A"/>
    <e v="#N/A"/>
    <e v="#N/A"/>
    <x v="1"/>
  </r>
  <r>
    <x v="0"/>
    <x v="3"/>
    <n v="100"/>
    <x v="0"/>
    <x v="56"/>
    <n v="1"/>
    <n v="58.155422999999999"/>
    <n v="9.8430289999999996"/>
    <n v="15.546666"/>
    <n v="0.57580200000000004"/>
    <s v="7"/>
    <s v="scale_mpi_thin_job_13936.out "/>
    <s v="scale_mpi_thin_thin007_2023-06-25_18-33-36.csv "/>
    <s v="e1 20000 100 100000 1 28"/>
    <e v="#N/A"/>
    <e v="#N/A"/>
    <e v="#N/A"/>
    <e v="#N/A"/>
    <x v="1"/>
  </r>
  <r>
    <x v="0"/>
    <x v="3"/>
    <n v="100"/>
    <x v="0"/>
    <x v="57"/>
    <n v="1"/>
    <n v="53.587955000000001"/>
    <n v="3.6068479999999998"/>
    <n v="12.500116999999999"/>
    <n v="0.48077399999999998"/>
    <s v="7"/>
    <s v="scale_mpi_thin_job_13936.out "/>
    <s v="scale_mpi_thin_thin007_2023-06-25_18-33-36.csv "/>
    <s v="e1 20000 100 100000 1 27"/>
    <e v="#N/A"/>
    <e v="#N/A"/>
    <e v="#N/A"/>
    <e v="#N/A"/>
    <x v="1"/>
  </r>
  <r>
    <x v="0"/>
    <x v="3"/>
    <n v="100"/>
    <x v="0"/>
    <x v="58"/>
    <n v="1"/>
    <n v="56.851035000000003"/>
    <n v="4.24024"/>
    <n v="18.462052"/>
    <n v="0.73848199999999997"/>
    <s v="7"/>
    <s v="scale_mpi_thin_job_13936.out "/>
    <s v="scale_mpi_thin_thin007_2023-06-25_18-33-36.csv "/>
    <s v="e1 20000 100 100000 1 26"/>
    <e v="#N/A"/>
    <e v="#N/A"/>
    <e v="#N/A"/>
    <e v="#N/A"/>
    <x v="1"/>
  </r>
  <r>
    <x v="0"/>
    <x v="3"/>
    <n v="100"/>
    <x v="0"/>
    <x v="59"/>
    <n v="1"/>
    <n v="57.639868999999997"/>
    <n v="3.02345"/>
    <n v="29.002354"/>
    <n v="1.208431"/>
    <s v="7"/>
    <s v="scale_mpi_thin_job_13936.out "/>
    <s v="scale_mpi_thin_thin007_2023-06-25_18-33-36.csv "/>
    <s v="e1 20000 100 100000 1 25"/>
    <e v="#N/A"/>
    <e v="#N/A"/>
    <e v="#N/A"/>
    <e v="#N/A"/>
    <x v="1"/>
  </r>
  <r>
    <x v="0"/>
    <x v="3"/>
    <n v="100"/>
    <x v="0"/>
    <x v="60"/>
    <n v="1"/>
    <n v="57.070023999999997"/>
    <n v="1.0372939999999999"/>
    <n v="11.608292"/>
    <n v="0.50470800000000005"/>
    <s v="7"/>
    <s v="scale_mpi_thin_job_13936.out "/>
    <s v="scale_mpi_thin_thin007_2023-06-25_18-33-36.csv "/>
    <s v="e1 20000 100 100000 1 24"/>
    <e v="#N/A"/>
    <e v="#N/A"/>
    <e v="#N/A"/>
    <e v="#N/A"/>
    <x v="1"/>
  </r>
  <r>
    <x v="0"/>
    <x v="3"/>
    <n v="100"/>
    <x v="0"/>
    <x v="61"/>
    <n v="1"/>
    <n v="59.874254000000001"/>
    <n v="1.1667829999999999"/>
    <n v="14.075051"/>
    <n v="0.63977499999999998"/>
    <s v="7"/>
    <s v="scale_mpi_thin_job_13936.out "/>
    <s v="scale_mpi_thin_thin007_2023-06-25_18-33-36.csv "/>
    <s v="e1 20000 100 100000 1 23"/>
    <e v="#N/A"/>
    <e v="#N/A"/>
    <e v="#N/A"/>
    <e v="#N/A"/>
    <x v="1"/>
  </r>
  <r>
    <x v="0"/>
    <x v="3"/>
    <n v="100"/>
    <x v="0"/>
    <x v="62"/>
    <n v="1"/>
    <n v="62.696005"/>
    <n v="1.079137"/>
    <n v="11.247037000000001"/>
    <n v="0.53557299999999997"/>
    <s v="7"/>
    <s v="scale_mpi_thin_job_13936.out "/>
    <s v="scale_mpi_thin_thin007_2023-06-25_18-33-36.csv "/>
    <s v="e1 20000 100 100000 1 22"/>
    <e v="#N/A"/>
    <e v="#N/A"/>
    <e v="#N/A"/>
    <e v="#N/A"/>
    <x v="1"/>
  </r>
  <r>
    <x v="0"/>
    <x v="3"/>
    <n v="100"/>
    <x v="0"/>
    <x v="63"/>
    <n v="1"/>
    <n v="65.389972"/>
    <n v="1.0327679999999999"/>
    <n v="10.436306999999999"/>
    <n v="0.52181500000000003"/>
    <s v="7"/>
    <s v="scale_mpi_thin_job_13936.out "/>
    <s v="scale_mpi_thin_thin007_2023-06-25_18-33-36.csv "/>
    <s v="e1 20000 100 100000 1 21"/>
    <e v="#N/A"/>
    <e v="#N/A"/>
    <e v="#N/A"/>
    <e v="#N/A"/>
    <x v="1"/>
  </r>
  <r>
    <x v="0"/>
    <x v="3"/>
    <n v="100"/>
    <x v="0"/>
    <x v="64"/>
    <n v="1"/>
    <n v="68.507015999999993"/>
    <n v="1.1165529999999999"/>
    <n v="11.39899"/>
    <n v="0.59994700000000001"/>
    <s v="7"/>
    <s v="scale_mpi_thin_job_13936.out "/>
    <s v="scale_mpi_thin_thin007_2023-06-25_18-33-36.csv "/>
    <s v="e1 20000 100 100000 1 20"/>
    <e v="#N/A"/>
    <e v="#N/A"/>
    <e v="#N/A"/>
    <e v="#N/A"/>
    <x v="1"/>
  </r>
  <r>
    <x v="0"/>
    <x v="3"/>
    <n v="100"/>
    <x v="0"/>
    <x v="65"/>
    <n v="1"/>
    <n v="72.023240000000001"/>
    <n v="1.0396460000000001"/>
    <n v="9.3307559999999992"/>
    <n v="0.51837500000000003"/>
    <s v="7"/>
    <s v="scale_mpi_thin_job_13936.out "/>
    <s v="scale_mpi_thin_thin007_2023-06-25_18-33-36.csv "/>
    <s v="e1 20000 100 100000 1 19"/>
    <e v="#N/A"/>
    <e v="#N/A"/>
    <e v="#N/A"/>
    <e v="#N/A"/>
    <x v="1"/>
  </r>
  <r>
    <x v="0"/>
    <x v="3"/>
    <n v="100"/>
    <x v="0"/>
    <x v="66"/>
    <n v="1"/>
    <n v="75.909878000000006"/>
    <n v="1.1937690000000001"/>
    <n v="11.661777000000001"/>
    <n v="0.68598700000000001"/>
    <s v="7"/>
    <s v="scale_mpi_thin_job_13936.out "/>
    <s v="scale_mpi_thin_thin007_2023-06-25_18-33-36.csv "/>
    <s v="e1 20000 100 100000 1 18"/>
    <e v="#N/A"/>
    <e v="#N/A"/>
    <e v="#N/A"/>
    <e v="#N/A"/>
    <x v="1"/>
  </r>
  <r>
    <x v="0"/>
    <x v="3"/>
    <n v="100"/>
    <x v="0"/>
    <x v="67"/>
    <n v="1"/>
    <n v="80.064555999999996"/>
    <n v="1.0526260000000001"/>
    <n v="8.4262350000000001"/>
    <n v="0.52664"/>
    <s v="7"/>
    <s v="scale_mpi_thin_job_13936.out "/>
    <s v="scale_mpi_thin_thin007_2023-06-25_18-33-36.csv "/>
    <s v="e1 20000 100 100000 1 17"/>
    <e v="#N/A"/>
    <e v="#N/A"/>
    <e v="#N/A"/>
    <e v="#N/A"/>
    <x v="1"/>
  </r>
  <r>
    <x v="0"/>
    <x v="3"/>
    <n v="100"/>
    <x v="0"/>
    <x v="68"/>
    <n v="1"/>
    <n v="84.911456999999999"/>
    <n v="1.0010559999999999"/>
    <n v="7.2726059999999997"/>
    <n v="0.48483999999999999"/>
    <s v="7"/>
    <s v="scale_mpi_thin_job_13936.out "/>
    <s v="scale_mpi_thin_thin007_2023-06-25_18-33-36.csv "/>
    <s v="e1 20000 100 100000 1 16"/>
    <e v="#N/A"/>
    <e v="#N/A"/>
    <e v="#N/A"/>
    <e v="#N/A"/>
    <x v="1"/>
  </r>
  <r>
    <x v="0"/>
    <x v="3"/>
    <n v="100"/>
    <x v="0"/>
    <x v="69"/>
    <n v="1"/>
    <n v="90.270329000000004"/>
    <n v="0.95894599999999997"/>
    <n v="6.2449479999999999"/>
    <n v="0.44606800000000002"/>
    <s v="7"/>
    <s v="scale_mpi_thin_job_13936.out "/>
    <s v="scale_mpi_thin_thin007_2023-06-25_18-33-36.csv "/>
    <s v="e1 20000 100 100000 1 15"/>
    <e v="#N/A"/>
    <e v="#N/A"/>
    <e v="#N/A"/>
    <e v="#N/A"/>
    <x v="1"/>
  </r>
  <r>
    <x v="0"/>
    <x v="3"/>
    <n v="100"/>
    <x v="0"/>
    <x v="70"/>
    <n v="1"/>
    <n v="96.547414000000003"/>
    <n v="0.98491700000000004"/>
    <n v="6.2568630000000001"/>
    <n v="0.48129699999999997"/>
    <s v="7"/>
    <s v="scale_mpi_thin_job_13936.out "/>
    <s v="scale_mpi_thin_thin007_2023-06-25_18-33-36.csv "/>
    <s v="e1 20000 100 100000 1 14"/>
    <e v="#N/A"/>
    <e v="#N/A"/>
    <e v="#N/A"/>
    <e v="#N/A"/>
    <x v="1"/>
  </r>
  <r>
    <x v="0"/>
    <x v="3"/>
    <n v="100"/>
    <x v="0"/>
    <x v="71"/>
    <n v="1"/>
    <n v="103.856917"/>
    <n v="1.060187"/>
    <n v="6.3046499999999996"/>
    <n v="0.52538700000000005"/>
    <s v="7"/>
    <s v="scale_mpi_thin_job_13936.out "/>
    <s v="scale_mpi_thin_thin007_2023-06-25_18-33-36.csv "/>
    <s v="e1 20000 100 100000 1 13"/>
    <e v="#N/A"/>
    <e v="#N/A"/>
    <e v="#N/A"/>
    <e v="#N/A"/>
    <x v="1"/>
  </r>
  <r>
    <x v="0"/>
    <x v="3"/>
    <n v="100"/>
    <x v="0"/>
    <x v="12"/>
    <n v="1"/>
    <n v="49.658028999999999"/>
    <n v="30.205697000000001"/>
    <n v="59.381751000000001"/>
    <n v="0.83636299999999997"/>
    <s v="7"/>
    <s v="scale_mpi_thin_job_13936.out "/>
    <s v="scale_mpi_thin_thin007_2023-06-25_18-33-36.csv "/>
    <s v="e1 20000 100 100000 1 72"/>
    <e v="#N/A"/>
    <e v="#N/A"/>
    <e v="#N/A"/>
    <e v="#N/A"/>
    <x v="1"/>
  </r>
  <r>
    <x v="0"/>
    <x v="3"/>
    <n v="100"/>
    <x v="0"/>
    <x v="13"/>
    <n v="1"/>
    <n v="40.906083000000002"/>
    <n v="21.106071"/>
    <n v="31.827444"/>
    <n v="0.45467800000000003"/>
    <s v="7"/>
    <s v="scale_mpi_thin_job_13936.out "/>
    <s v="scale_mpi_thin_thin007_2023-06-25_18-33-36.csv "/>
    <s v="e1 20000 100 100000 1 71"/>
    <e v="#N/A"/>
    <e v="#N/A"/>
    <e v="#N/A"/>
    <e v="#N/A"/>
    <x v="1"/>
  </r>
  <r>
    <x v="0"/>
    <x v="3"/>
    <n v="100"/>
    <x v="0"/>
    <x v="14"/>
    <n v="1"/>
    <n v="44.168754999999997"/>
    <n v="24.160149000000001"/>
    <n v="26.591605000000001"/>
    <n v="0.38538600000000001"/>
    <s v="7"/>
    <s v="scale_mpi_thin_job_13936.out "/>
    <s v="scale_mpi_thin_thin007_2023-06-25_18-33-36.csv "/>
    <s v="e1 20000 100 100000 1 70"/>
    <e v="#N/A"/>
    <e v="#N/A"/>
    <e v="#N/A"/>
    <e v="#N/A"/>
    <x v="1"/>
  </r>
  <r>
    <x v="0"/>
    <x v="3"/>
    <n v="100"/>
    <x v="0"/>
    <x v="15"/>
    <n v="1"/>
    <n v="49.722821000000003"/>
    <n v="29.523772000000001"/>
    <n v="46.815295999999996"/>
    <n v="0.68845999999999996"/>
    <s v="7"/>
    <s v="scale_mpi_thin_job_13936.out "/>
    <s v="scale_mpi_thin_thin007_2023-06-25_18-33-36.csv "/>
    <s v="e1 20000 100 100000 1 69"/>
    <e v="#N/A"/>
    <e v="#N/A"/>
    <e v="#N/A"/>
    <e v="#N/A"/>
    <x v="1"/>
  </r>
  <r>
    <x v="0"/>
    <x v="3"/>
    <n v="100"/>
    <x v="0"/>
    <x v="16"/>
    <n v="1"/>
    <n v="38.701110999999997"/>
    <n v="18.134765000000002"/>
    <n v="26.548083999999999"/>
    <n v="0.39623999999999998"/>
    <s v="7"/>
    <s v="scale_mpi_thin_job_13936.out "/>
    <s v="scale_mpi_thin_thin007_2023-06-25_18-33-36.csv "/>
    <s v="e1 20000 100 100000 1 68"/>
    <e v="#N/A"/>
    <e v="#N/A"/>
    <e v="#N/A"/>
    <e v="#N/A"/>
    <x v="1"/>
  </r>
  <r>
    <x v="0"/>
    <x v="3"/>
    <n v="100"/>
    <x v="0"/>
    <x v="17"/>
    <n v="1"/>
    <n v="34.263531"/>
    <n v="13.543419"/>
    <n v="36.880907999999998"/>
    <n v="0.55880200000000002"/>
    <s v="7"/>
    <s v="scale_mpi_thin_job_13936.out "/>
    <s v="scale_mpi_thin_thin007_2023-06-25_18-33-36.csv "/>
    <s v="e1 20000 100 100000 1 67"/>
    <e v="#N/A"/>
    <e v="#N/A"/>
    <e v="#N/A"/>
    <e v="#N/A"/>
    <x v="1"/>
  </r>
  <r>
    <x v="0"/>
    <x v="0"/>
    <n v="100"/>
    <x v="0"/>
    <x v="12"/>
    <n v="1"/>
    <n v="37.153249000000002"/>
    <n v="31.412057000000001"/>
    <n v="20.800834999999999"/>
    <n v="0.29297000000000001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884343999999999"/>
    <n v="17.092053"/>
    <n v="20.610634999999998"/>
    <n v="0.29443799999999998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2.810675000000003"/>
    <n v="26.966356999999999"/>
    <n v="6.433891"/>
    <n v="9.324499999999999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9.172905"/>
    <n v="23.232762000000001"/>
    <n v="22.448829"/>
    <n v="0.330129999999999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6.525058000000001"/>
    <n v="10.505925"/>
    <n v="16.461321999999999"/>
    <n v="0.24569099999999999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37.096549000000003"/>
    <n v="31.054366999999999"/>
    <n v="6.7419409999999997"/>
    <n v="0.102151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4.856076"/>
    <n v="8.7174469999999999"/>
    <n v="21.428436999999999"/>
    <n v="0.3296680000000000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37.203366000000003"/>
    <n v="30.895668000000001"/>
    <n v="6.2155100000000001"/>
    <n v="9.7116999999999995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1.557157"/>
    <n v="25.284987000000001"/>
    <n v="16.616890999999999"/>
    <n v="0.26375999999999999"/>
    <s v="7"/>
    <s v="scale_mpi_thin_job_13937.out "/>
    <s v="scale_mpi_thin_thin007_2023-06-25_20-34-05.csv "/>
    <s v="e1 10000 100 100000 1 64"/>
    <n v="0"/>
    <n v="0"/>
    <n v="0"/>
    <n v="0"/>
    <x v="2"/>
  </r>
  <r>
    <x v="0"/>
    <x v="0"/>
    <n v="100"/>
    <x v="0"/>
    <x v="21"/>
    <n v="1"/>
    <n v="13.083311999999999"/>
    <n v="6.7254839999999998"/>
    <n v="17.703658999999998"/>
    <n v="0.28554299999999999"/>
    <s v="7"/>
    <s v="scale_mpi_thin_job_13937.out "/>
    <s v="scale_mpi_thin_thin007_2023-06-25_20-34-05.csv "/>
    <s v="e1 10000 100 100000 1 63"/>
    <n v="0"/>
    <n v="0"/>
    <n v="0"/>
    <n v="0"/>
    <x v="2"/>
  </r>
  <r>
    <x v="0"/>
    <x v="0"/>
    <n v="100"/>
    <x v="0"/>
    <x v="22"/>
    <n v="1"/>
    <n v="15.523020000000001"/>
    <n v="9.0748949999999997"/>
    <n v="3.6761430000000002"/>
    <n v="6.0264999999999999E-2"/>
    <s v="7"/>
    <s v="scale_mpi_thin_job_13937.out "/>
    <s v="scale_mpi_thin_thin007_2023-06-25_20-34-05.csv "/>
    <s v="e1 10000 100 100000 1 62"/>
    <n v="0"/>
    <n v="0"/>
    <n v="0"/>
    <n v="0"/>
    <x v="2"/>
  </r>
  <r>
    <x v="0"/>
    <x v="0"/>
    <n v="100"/>
    <x v="0"/>
    <x v="23"/>
    <n v="1"/>
    <n v="26.055647"/>
    <n v="19.514005999999998"/>
    <n v="3.8231510000000002"/>
    <n v="6.3718999999999998E-2"/>
    <s v="7"/>
    <s v="scale_mpi_thin_job_13937.out "/>
    <s v="scale_mpi_thin_thin007_2023-06-25_20-34-05.csv "/>
    <s v="e1 10000 100 100000 1 61"/>
    <n v="0"/>
    <n v="0"/>
    <n v="0"/>
    <n v="0"/>
    <x v="2"/>
  </r>
  <r>
    <x v="0"/>
    <x v="0"/>
    <n v="100"/>
    <x v="0"/>
    <x v="24"/>
    <n v="1"/>
    <n v="21.638935"/>
    <n v="15.004871"/>
    <n v="5.1512589999999996"/>
    <n v="8.7308999999999998E-2"/>
    <s v="7"/>
    <s v="scale_mpi_thin_job_13937.out "/>
    <s v="scale_mpi_thin_thin007_2023-06-25_20-34-05.csv "/>
    <s v="e1 10000 100 100000 1 60"/>
    <n v="0"/>
    <n v="0"/>
    <n v="0"/>
    <n v="0"/>
    <x v="2"/>
  </r>
  <r>
    <x v="0"/>
    <x v="0"/>
    <n v="100"/>
    <x v="0"/>
    <x v="25"/>
    <n v="1"/>
    <n v="16.041101000000001"/>
    <n v="9.1427790000000009"/>
    <n v="6.4249739999999997"/>
    <n v="0.110775"/>
    <s v="7"/>
    <s v="scale_mpi_thin_job_13937.out "/>
    <s v="scale_mpi_thin_thin007_2023-06-25_20-34-05.csv "/>
    <s v="e1 10000 100 100000 1 59"/>
    <n v="0"/>
    <n v="0"/>
    <n v="0"/>
    <n v="0"/>
    <x v="2"/>
  </r>
  <r>
    <x v="0"/>
    <x v="0"/>
    <n v="100"/>
    <x v="0"/>
    <x v="26"/>
    <n v="1"/>
    <n v="24.728128999999999"/>
    <n v="17.688196000000001"/>
    <n v="7.2533029999999998"/>
    <n v="0.127251"/>
    <s v="7"/>
    <s v="scale_mpi_thin_job_13937.out "/>
    <s v="scale_mpi_thin_thin007_2023-06-25_20-34-05.csv "/>
    <s v="e1 10000 100 100000 1 58"/>
    <n v="0"/>
    <n v="0"/>
    <n v="0"/>
    <n v="0"/>
    <x v="2"/>
  </r>
  <r>
    <x v="0"/>
    <x v="0"/>
    <n v="100"/>
    <x v="0"/>
    <x v="27"/>
    <n v="1"/>
    <n v="20.856584999999999"/>
    <n v="13.773967000000001"/>
    <n v="5.9932460000000001"/>
    <n v="0.10702200000000001"/>
    <s v="7"/>
    <s v="scale_mpi_thin_job_13937.out "/>
    <s v="scale_mpi_thin_thin007_2023-06-25_20-34-05.csv "/>
    <s v="e1 10000 100 100000 1 57"/>
    <n v="0"/>
    <n v="0"/>
    <n v="0"/>
    <n v="0"/>
    <x v="2"/>
  </r>
  <r>
    <x v="0"/>
    <x v="0"/>
    <n v="100"/>
    <x v="0"/>
    <x v="28"/>
    <n v="1"/>
    <n v="14.972351"/>
    <n v="7.7467139999999999"/>
    <n v="6.5396679999999998"/>
    <n v="0.11890299999999999"/>
    <s v="7"/>
    <s v="scale_mpi_thin_job_13937.out "/>
    <s v="scale_mpi_thin_thin007_2023-06-25_20-34-05.csv "/>
    <s v="e1 10000 100 100000 1 56"/>
    <n v="0"/>
    <n v="0"/>
    <n v="0"/>
    <n v="0"/>
    <x v="2"/>
  </r>
  <r>
    <x v="0"/>
    <x v="0"/>
    <n v="100"/>
    <x v="0"/>
    <x v="29"/>
    <n v="1"/>
    <n v="12.019674"/>
    <n v="4.748767"/>
    <n v="5.3365229999999997"/>
    <n v="9.8824999999999996E-2"/>
    <s v="7"/>
    <s v="scale_mpi_thin_job_13937.out "/>
    <s v="scale_mpi_thin_thin007_2023-06-25_20-34-05.csv "/>
    <s v="e1 10000 100 100000 1 55"/>
    <n v="0"/>
    <n v="0"/>
    <n v="0"/>
    <n v="0"/>
    <x v="2"/>
  </r>
  <r>
    <x v="0"/>
    <x v="0"/>
    <n v="100"/>
    <x v="0"/>
    <x v="30"/>
    <n v="1"/>
    <n v="17.869064999999999"/>
    <n v="10.431323000000001"/>
    <n v="5.7426009999999996"/>
    <n v="0.108351"/>
    <s v="7"/>
    <s v="scale_mpi_thin_job_13937.out "/>
    <s v="scale_mpi_thin_thin007_2023-06-25_20-34-05.csv "/>
    <s v="e1 10000 100 100000 1 54"/>
    <n v="0"/>
    <n v="0"/>
    <n v="0"/>
    <n v="0"/>
    <x v="2"/>
  </r>
  <r>
    <x v="0"/>
    <x v="0"/>
    <n v="100"/>
    <x v="0"/>
    <x v="31"/>
    <n v="1"/>
    <n v="12.336309999999999"/>
    <n v="4.7771970000000001"/>
    <n v="20.345305"/>
    <n v="0.39125599999999999"/>
    <s v="7"/>
    <s v="scale_mpi_thin_job_13937.out "/>
    <s v="scale_mpi_thin_thin007_2023-06-25_20-34-05.csv "/>
    <s v="e1 10000 100 100000 1 53"/>
    <n v="0"/>
    <n v="0"/>
    <n v="0"/>
    <n v="0"/>
    <x v="2"/>
  </r>
  <r>
    <x v="0"/>
    <x v="0"/>
    <n v="100"/>
    <x v="0"/>
    <x v="32"/>
    <n v="1"/>
    <n v="12.861769000000001"/>
    <n v="5.1838769999999998"/>
    <n v="7.2823260000000003"/>
    <n v="0.142791"/>
    <s v="7"/>
    <s v="scale_mpi_thin_job_13937.out "/>
    <s v="scale_mpi_thin_thin007_2023-06-25_20-34-05.csv "/>
    <s v="e1 10000 100 100000 1 52"/>
    <n v="0"/>
    <n v="0"/>
    <n v="0"/>
    <n v="0"/>
    <x v="2"/>
  </r>
  <r>
    <x v="0"/>
    <x v="0"/>
    <n v="100"/>
    <x v="0"/>
    <x v="33"/>
    <n v="1"/>
    <n v="11.547836"/>
    <n v="3.7514439999999998"/>
    <n v="5.220574"/>
    <n v="0.104411"/>
    <s v="7"/>
    <s v="scale_mpi_thin_job_13937.out "/>
    <s v="scale_mpi_thin_thin007_2023-06-25_20-34-05.csv "/>
    <s v="e1 10000 100 100000 1 51"/>
    <n v="0"/>
    <n v="0"/>
    <n v="0"/>
    <n v="0"/>
    <x v="2"/>
  </r>
  <r>
    <x v="0"/>
    <x v="0"/>
    <n v="100"/>
    <x v="0"/>
    <x v="34"/>
    <n v="1"/>
    <n v="14.229801999999999"/>
    <n v="6.3150599999999999"/>
    <n v="5.4457440000000004"/>
    <n v="0.111138"/>
    <s v="7"/>
    <s v="scale_mpi_thin_job_13937.out "/>
    <s v="scale_mpi_thin_thin007_2023-06-25_20-34-05.csv "/>
    <s v="e1 10000 100 100000 1 50"/>
    <n v="0"/>
    <n v="0"/>
    <n v="0"/>
    <n v="0"/>
    <x v="2"/>
  </r>
  <r>
    <x v="0"/>
    <x v="0"/>
    <n v="100"/>
    <x v="0"/>
    <x v="35"/>
    <n v="1"/>
    <n v="12.661443999999999"/>
    <n v="4.5454439999999998"/>
    <n v="5.1008889999999996"/>
    <n v="0.106269"/>
    <s v="7"/>
    <s v="scale_mpi_thin_job_13937.out "/>
    <s v="scale_mpi_thin_thin007_2023-06-25_20-34-05.csv "/>
    <s v="e1 10000 100 100000 1 49"/>
    <n v="0"/>
    <n v="0"/>
    <n v="0"/>
    <n v="0"/>
    <x v="2"/>
  </r>
  <r>
    <x v="0"/>
    <x v="0"/>
    <n v="100"/>
    <x v="0"/>
    <x v="36"/>
    <n v="1"/>
    <n v="32.079307999999997"/>
    <n v="23.780602999999999"/>
    <n v="5.3669440000000002"/>
    <n v="0.11419"/>
    <s v="7"/>
    <s v="scale_mpi_thin_job_13937.out "/>
    <s v="scale_mpi_thin_thin007_2023-06-25_20-34-05.csv "/>
    <s v="e1 10000 100 100000 1 48"/>
    <n v="0"/>
    <n v="0"/>
    <n v="0"/>
    <n v="0"/>
    <x v="2"/>
  </r>
  <r>
    <x v="0"/>
    <x v="0"/>
    <n v="100"/>
    <x v="0"/>
    <x v="37"/>
    <n v="1"/>
    <n v="14.53496"/>
    <n v="6.2711379999999997"/>
    <n v="16.973239"/>
    <n v="0.36898300000000001"/>
    <s v="7"/>
    <s v="scale_mpi_thin_job_13937.out "/>
    <s v="scale_mpi_thin_thin007_2023-06-25_20-34-05.csv "/>
    <s v="e1 10000 100 100000 1 47"/>
    <n v="0"/>
    <n v="0"/>
    <n v="0"/>
    <n v="0"/>
    <x v="2"/>
  </r>
  <r>
    <x v="0"/>
    <x v="0"/>
    <n v="100"/>
    <x v="0"/>
    <x v="38"/>
    <n v="1"/>
    <n v="34.028615000000002"/>
    <n v="25.481276999999999"/>
    <n v="7.2618989999999997"/>
    <n v="0.16137599999999999"/>
    <s v="7"/>
    <s v="scale_mpi_thin_job_13937.out "/>
    <s v="scale_mpi_thin_thin007_2023-06-25_20-34-05.csv "/>
    <s v="e1 10000 100 100000 1 46"/>
    <n v="0"/>
    <n v="0"/>
    <n v="0"/>
    <n v="0"/>
    <x v="2"/>
  </r>
  <r>
    <x v="0"/>
    <x v="0"/>
    <n v="100"/>
    <x v="0"/>
    <x v="39"/>
    <n v="1"/>
    <n v="22.368486000000001"/>
    <n v="13.730148"/>
    <n v="14.950779000000001"/>
    <n v="0.33978999999999998"/>
    <s v="7"/>
    <s v="scale_mpi_thin_job_13937.out "/>
    <s v="scale_mpi_thin_thin007_2023-06-25_20-34-05.csv "/>
    <s v="e1 10000 100 100000 1 45"/>
    <n v="0"/>
    <n v="0"/>
    <n v="0"/>
    <n v="0"/>
    <x v="2"/>
  </r>
  <r>
    <x v="0"/>
    <x v="0"/>
    <n v="100"/>
    <x v="0"/>
    <x v="40"/>
    <n v="1"/>
    <n v="12.522259"/>
    <n v="3.8153380000000001"/>
    <n v="5.9751849999999997"/>
    <n v="0.138958"/>
    <s v="7"/>
    <s v="scale_mpi_thin_job_13937.out "/>
    <s v="scale_mpi_thin_thin007_2023-06-25_20-34-05.csv "/>
    <s v="e1 10000 100 100000 1 44"/>
    <n v="0"/>
    <n v="0"/>
    <n v="0"/>
    <n v="0"/>
    <x v="2"/>
  </r>
  <r>
    <x v="0"/>
    <x v="0"/>
    <n v="100"/>
    <x v="0"/>
    <x v="41"/>
    <n v="1"/>
    <n v="13.321531999999999"/>
    <n v="4.4650230000000004"/>
    <n v="4.6885620000000001"/>
    <n v="0.111632"/>
    <s v="7"/>
    <s v="scale_mpi_thin_job_13937.out "/>
    <s v="scale_mpi_thin_thin007_2023-06-25_20-34-05.csv "/>
    <s v="e1 10000 100 100000 1 43"/>
    <n v="0"/>
    <n v="0"/>
    <n v="0"/>
    <n v="0"/>
    <x v="2"/>
  </r>
  <r>
    <x v="0"/>
    <x v="0"/>
    <n v="100"/>
    <x v="0"/>
    <x v="42"/>
    <n v="1"/>
    <n v="13.964790000000001"/>
    <n v="4.840503"/>
    <n v="4.205857"/>
    <n v="0.10258200000000001"/>
    <s v="7"/>
    <s v="scale_mpi_thin_job_13937.out "/>
    <s v="scale_mpi_thin_thin007_2023-06-25_20-34-05.csv "/>
    <s v="e1 10000 100 100000 1 42"/>
    <n v="0"/>
    <n v="0"/>
    <n v="0"/>
    <n v="0"/>
    <x v="2"/>
  </r>
  <r>
    <x v="0"/>
    <x v="0"/>
    <n v="100"/>
    <x v="0"/>
    <x v="43"/>
    <n v="1"/>
    <n v="13.253265000000001"/>
    <n v="4.0572480000000004"/>
    <n v="4.1275510000000004"/>
    <n v="0.103189"/>
    <s v="7"/>
    <s v="scale_mpi_thin_job_13937.out "/>
    <s v="scale_mpi_thin_thin007_2023-06-25_20-34-05.csv "/>
    <s v="e1 10000 100 100000 1 41"/>
    <n v="0"/>
    <n v="0"/>
    <n v="0"/>
    <n v="0"/>
    <x v="2"/>
  </r>
  <r>
    <x v="0"/>
    <x v="0"/>
    <n v="100"/>
    <x v="0"/>
    <x v="44"/>
    <n v="1"/>
    <n v="14.664531999999999"/>
    <n v="5.2536550000000002"/>
    <n v="12.530392000000001"/>
    <n v="0.32129200000000002"/>
    <s v="7"/>
    <s v="scale_mpi_thin_job_13937.out "/>
    <s v="scale_mpi_thin_thin007_2023-06-25_20-34-05.csv "/>
    <s v="e1 10000 100 100000 1 40"/>
    <n v="0"/>
    <n v="0"/>
    <n v="0"/>
    <n v="0"/>
    <x v="2"/>
  </r>
  <r>
    <x v="0"/>
    <x v="0"/>
    <n v="100"/>
    <x v="0"/>
    <x v="45"/>
    <n v="1"/>
    <n v="15.005431"/>
    <n v="5.1375469999999996"/>
    <n v="3.3801329999999998"/>
    <n v="8.8951000000000002E-2"/>
    <s v="7"/>
    <s v="scale_mpi_thin_job_13937.out "/>
    <s v="scale_mpi_thin_thin007_2023-06-25_20-34-05.csv "/>
    <s v="e1 10000 100 100000 1 39"/>
    <n v="0"/>
    <n v="0"/>
    <n v="0"/>
    <n v="0"/>
    <x v="2"/>
  </r>
  <r>
    <x v="0"/>
    <x v="0"/>
    <n v="100"/>
    <x v="0"/>
    <x v="46"/>
    <n v="1"/>
    <n v="14.063223000000001"/>
    <n v="4.1776960000000001"/>
    <n v="3.1044489999999998"/>
    <n v="8.3904000000000006E-2"/>
    <s v="7"/>
    <s v="scale_mpi_thin_job_13937.out "/>
    <s v="scale_mpi_thin_thin007_2023-06-25_20-34-05.csv "/>
    <s v="e1 10000 100 100000 1 38"/>
    <n v="0"/>
    <n v="0"/>
    <n v="0"/>
    <n v="0"/>
    <x v="2"/>
  </r>
  <r>
    <x v="0"/>
    <x v="0"/>
    <n v="100"/>
    <x v="0"/>
    <x v="47"/>
    <n v="1"/>
    <n v="13.965119"/>
    <n v="3.7297039999999999"/>
    <n v="3.7469700000000001"/>
    <n v="0.10408299999999999"/>
    <s v="7"/>
    <s v="scale_mpi_thin_job_13937.out "/>
    <s v="scale_mpi_thin_thin007_2023-06-25_20-34-05.csv "/>
    <s v="e1 10000 100 100000 1 37"/>
    <n v="0"/>
    <n v="0"/>
    <n v="0"/>
    <n v="0"/>
    <x v="2"/>
  </r>
  <r>
    <x v="0"/>
    <x v="0"/>
    <n v="100"/>
    <x v="0"/>
    <x v="48"/>
    <n v="1"/>
    <n v="13.609911"/>
    <n v="3.204996"/>
    <n v="3.4557890000000002"/>
    <n v="9.8737000000000005E-2"/>
    <s v="7"/>
    <s v="scale_mpi_thin_job_13937.out "/>
    <s v="scale_mpi_thin_thin007_2023-06-25_20-34-05.csv "/>
    <s v="e1 10000 100 100000 1 36"/>
    <n v="0"/>
    <n v="0"/>
    <n v="0"/>
    <n v="0"/>
    <x v="2"/>
  </r>
  <r>
    <x v="0"/>
    <x v="0"/>
    <n v="100"/>
    <x v="0"/>
    <x v="49"/>
    <n v="1"/>
    <n v="13.660633000000001"/>
    <n v="2.7705989999999998"/>
    <n v="3.8038630000000002"/>
    <n v="0.11187800000000001"/>
    <s v="7"/>
    <s v="scale_mpi_thin_job_13937.out "/>
    <s v="scale_mpi_thin_thin007_2023-06-25_20-34-05.csv "/>
    <s v="e1 10000 100 100000 1 35"/>
    <n v="0"/>
    <n v="0"/>
    <n v="0"/>
    <n v="0"/>
    <x v="2"/>
  </r>
  <r>
    <x v="0"/>
    <x v="0"/>
    <n v="100"/>
    <x v="0"/>
    <x v="50"/>
    <n v="1"/>
    <n v="13.789009999999999"/>
    <n v="2.8130410000000001"/>
    <n v="3.7794120000000002"/>
    <n v="0.114528"/>
    <s v="7"/>
    <s v="scale_mpi_thin_job_13937.out "/>
    <s v="scale_mpi_thin_thin007_2023-06-25_20-34-05.csv "/>
    <s v="e1 10000 100 100000 1 34"/>
    <n v="0"/>
    <n v="0"/>
    <n v="0"/>
    <n v="0"/>
    <x v="2"/>
  </r>
  <r>
    <x v="0"/>
    <x v="0"/>
    <n v="100"/>
    <x v="0"/>
    <x v="51"/>
    <n v="1"/>
    <n v="14.291834"/>
    <n v="3.0195789999999998"/>
    <n v="3.908836"/>
    <n v="0.122151"/>
    <s v="7"/>
    <s v="scale_mpi_thin_job_13937.out "/>
    <s v="scale_mpi_thin_thin007_2023-06-25_20-34-05.csv "/>
    <s v="e1 10000 100 100000 1 33"/>
    <n v="0"/>
    <n v="0"/>
    <n v="0"/>
    <n v="0"/>
    <x v="2"/>
  </r>
  <r>
    <x v="0"/>
    <x v="0"/>
    <n v="100"/>
    <x v="0"/>
    <x v="52"/>
    <n v="1"/>
    <n v="16.824235000000002"/>
    <n v="5.2672999999999996"/>
    <n v="2.9547340000000002"/>
    <n v="9.5313999999999996E-2"/>
    <s v="7"/>
    <s v="scale_mpi_thin_job_13937.out "/>
    <s v="scale_mpi_thin_thin007_2023-06-25_20-34-05.csv "/>
    <s v="e1 10000 100 100000 1 32"/>
    <n v="0"/>
    <n v="0"/>
    <n v="0"/>
    <n v="0"/>
    <x v="2"/>
  </r>
  <r>
    <x v="0"/>
    <x v="0"/>
    <n v="100"/>
    <x v="0"/>
    <x v="53"/>
    <n v="1"/>
    <n v="14.369547000000001"/>
    <n v="2.2801969999999998"/>
    <n v="3.2422939999999998"/>
    <n v="0.10807600000000001"/>
    <s v="7"/>
    <s v="scale_mpi_thin_job_13937.out "/>
    <s v="scale_mpi_thin_thin007_2023-06-25_20-34-05.csv "/>
    <s v="e1 10000 100 100000 1 31"/>
    <n v="0"/>
    <n v="0"/>
    <n v="0"/>
    <n v="0"/>
    <x v="2"/>
  </r>
  <r>
    <x v="0"/>
    <x v="0"/>
    <n v="100"/>
    <x v="0"/>
    <x v="54"/>
    <n v="1"/>
    <n v="13.882212000000001"/>
    <n v="1.6041799999999999"/>
    <n v="2.4816699999999998"/>
    <n v="8.5574999999999998E-2"/>
    <s v="7"/>
    <s v="scale_mpi_thin_job_13937.out "/>
    <s v="scale_mpi_thin_thin007_2023-06-25_20-34-05.csv "/>
    <s v="e1 10000 100 100000 1 30"/>
    <n v="0"/>
    <n v="0"/>
    <n v="0"/>
    <n v="0"/>
    <x v="2"/>
  </r>
  <r>
    <x v="0"/>
    <x v="0"/>
    <n v="100"/>
    <x v="0"/>
    <x v="55"/>
    <n v="1"/>
    <n v="15.159347"/>
    <n v="2.4829789999999998"/>
    <n v="2.995476"/>
    <n v="0.10698100000000001"/>
    <s v="7"/>
    <s v="scale_mpi_thin_job_13937.out "/>
    <s v="scale_mpi_thin_thin007_2023-06-25_20-34-05.csv "/>
    <s v="e1 10000 100 100000 1 29"/>
    <n v="0"/>
    <n v="0"/>
    <n v="0"/>
    <n v="0"/>
    <x v="2"/>
  </r>
  <r>
    <x v="0"/>
    <x v="0"/>
    <n v="100"/>
    <x v="0"/>
    <x v="56"/>
    <n v="1"/>
    <n v="14.172506"/>
    <n v="1.1277079999999999"/>
    <n v="2.397084"/>
    <n v="8.8780999999999999E-2"/>
    <s v="7"/>
    <s v="scale_mpi_thin_job_13937.out "/>
    <s v="scale_mpi_thin_thin007_2023-06-25_20-34-05.csv "/>
    <s v="e1 10000 100 100000 1 28"/>
    <n v="0"/>
    <n v="0"/>
    <n v="0"/>
    <n v="0"/>
    <x v="2"/>
  </r>
  <r>
    <x v="0"/>
    <x v="0"/>
    <n v="100"/>
    <x v="0"/>
    <x v="57"/>
    <n v="1"/>
    <n v="14.610548"/>
    <n v="1.1291420000000001"/>
    <n v="2.84571"/>
    <n v="0.10945000000000001"/>
    <s v="7"/>
    <s v="scale_mpi_thin_job_13937.out "/>
    <s v="scale_mpi_thin_thin007_2023-06-25_20-34-05.csv "/>
    <s v="e1 10000 100 100000 1 27"/>
    <n v="0"/>
    <n v="0"/>
    <n v="0"/>
    <n v="0"/>
    <x v="2"/>
  </r>
  <r>
    <x v="0"/>
    <x v="0"/>
    <n v="100"/>
    <x v="0"/>
    <x v="58"/>
    <n v="1"/>
    <n v="16.078517000000002"/>
    <n v="2.0227810000000002"/>
    <n v="2.1273080000000002"/>
    <n v="8.5092000000000001E-2"/>
    <s v="7"/>
    <s v="scale_mpi_thin_job_13937.out "/>
    <s v="scale_mpi_thin_thin007_2023-06-25_20-34-05.csv "/>
    <s v="e1 10000 100 100000 1 26"/>
    <n v="0"/>
    <n v="0"/>
    <n v="0"/>
    <n v="0"/>
    <x v="2"/>
  </r>
  <r>
    <x v="0"/>
    <x v="0"/>
    <n v="100"/>
    <x v="0"/>
    <x v="59"/>
    <n v="1"/>
    <n v="15.560471"/>
    <n v="1.1142030000000001"/>
    <n v="1.9586870000000001"/>
    <n v="8.1612000000000004E-2"/>
    <s v="7"/>
    <s v="scale_mpi_thin_job_13937.out "/>
    <s v="scale_mpi_thin_thin007_2023-06-25_20-34-05.csv "/>
    <s v="e1 10000 100 100000 1 25"/>
    <n v="0"/>
    <n v="0"/>
    <n v="0"/>
    <n v="0"/>
    <x v="2"/>
  </r>
  <r>
    <x v="0"/>
    <x v="0"/>
    <n v="100"/>
    <x v="0"/>
    <x v="60"/>
    <n v="1"/>
    <n v="15.191399000000001"/>
    <n v="0.177153"/>
    <n v="0.95374800000000004"/>
    <n v="4.1466999999999997E-2"/>
    <s v="7"/>
    <s v="scale_mpi_thin_job_13937.out "/>
    <s v="scale_mpi_thin_thin007_2023-06-25_20-34-05.csv "/>
    <s v="e1 10000 100 100000 1 24"/>
    <n v="0"/>
    <n v="0"/>
    <n v="0"/>
    <n v="0"/>
    <x v="2"/>
  </r>
  <r>
    <x v="0"/>
    <x v="0"/>
    <n v="100"/>
    <x v="0"/>
    <x v="61"/>
    <n v="1"/>
    <n v="15.610219000000001"/>
    <n v="0.17226900000000001"/>
    <n v="1.0542130000000001"/>
    <n v="4.7919000000000003E-2"/>
    <s v="7"/>
    <s v="scale_mpi_thin_job_13937.out "/>
    <s v="scale_mpi_thin_thin007_2023-06-25_20-34-05.csv "/>
    <s v="e1 10000 100 100000 1 23"/>
    <n v="0"/>
    <n v="0"/>
    <n v="0"/>
    <n v="0"/>
    <x v="2"/>
  </r>
  <r>
    <x v="0"/>
    <x v="0"/>
    <n v="100"/>
    <x v="0"/>
    <x v="62"/>
    <n v="1"/>
    <n v="16.396144"/>
    <n v="0.237456"/>
    <n v="0.95909500000000003"/>
    <n v="4.5671000000000003E-2"/>
    <s v="7"/>
    <s v="scale_mpi_thin_job_13937.out "/>
    <s v="scale_mpi_thin_thin007_2023-06-25_20-34-05.csv "/>
    <s v="e1 10000 100 100000 1 22"/>
    <n v="0"/>
    <n v="0"/>
    <n v="0"/>
    <n v="0"/>
    <x v="2"/>
  </r>
  <r>
    <x v="0"/>
    <x v="0"/>
    <n v="100"/>
    <x v="0"/>
    <x v="63"/>
    <n v="1"/>
    <n v="17.032975"/>
    <n v="0.16711999999999999"/>
    <n v="0.88256800000000002"/>
    <n v="4.4128000000000001E-2"/>
    <s v="7"/>
    <s v="scale_mpi_thin_job_13937.out "/>
    <s v="scale_mpi_thin_thin007_2023-06-25_20-34-05.csv "/>
    <s v="e1 10000 100 100000 1 21"/>
    <n v="0"/>
    <n v="0"/>
    <n v="0"/>
    <n v="0"/>
    <x v="2"/>
  </r>
  <r>
    <x v="0"/>
    <x v="0"/>
    <n v="100"/>
    <x v="0"/>
    <x v="64"/>
    <n v="1"/>
    <n v="17.758292000000001"/>
    <n v="0.167214"/>
    <n v="0.783632"/>
    <n v="4.1244000000000003E-2"/>
    <s v="7"/>
    <s v="scale_mpi_thin_job_13937.out "/>
    <s v="scale_mpi_thin_thin007_2023-06-25_20-34-05.csv "/>
    <s v="e1 10000 100 100000 1 20"/>
    <n v="0"/>
    <n v="0"/>
    <n v="0"/>
    <n v="0"/>
    <x v="2"/>
  </r>
  <r>
    <x v="0"/>
    <x v="0"/>
    <n v="100"/>
    <x v="0"/>
    <x v="65"/>
    <n v="1"/>
    <n v="18.671081999999998"/>
    <n v="0.156028"/>
    <n v="0.634127"/>
    <n v="3.5229000000000003E-2"/>
    <s v="7"/>
    <s v="scale_mpi_thin_job_13937.out "/>
    <s v="scale_mpi_thin_thin007_2023-06-25_20-34-05.csv "/>
    <s v="e1 10000 100 100000 1 19"/>
    <n v="0"/>
    <n v="0"/>
    <n v="0"/>
    <n v="0"/>
    <x v="2"/>
  </r>
  <r>
    <x v="0"/>
    <x v="0"/>
    <n v="100"/>
    <x v="0"/>
    <x v="66"/>
    <n v="1"/>
    <n v="19.593015999999999"/>
    <n v="0.16928099999999999"/>
    <n v="0.69760200000000006"/>
    <n v="4.1035000000000002E-2"/>
    <s v="7"/>
    <s v="scale_mpi_thin_job_13937.out "/>
    <s v="scale_mpi_thin_thin007_2023-06-25_20-34-05.csv "/>
    <s v="e1 10000 100 100000 1 18"/>
    <n v="0"/>
    <n v="0"/>
    <n v="0"/>
    <n v="0"/>
    <x v="2"/>
  </r>
  <r>
    <x v="0"/>
    <x v="0"/>
    <n v="100"/>
    <x v="0"/>
    <x v="67"/>
    <n v="1"/>
    <n v="20.657427999999999"/>
    <n v="0.16236999999999999"/>
    <n v="0.63707800000000003"/>
    <n v="3.9816999999999998E-2"/>
    <s v="7"/>
    <s v="scale_mpi_thin_job_13937.out "/>
    <s v="scale_mpi_thin_thin007_2023-06-25_20-34-05.csv "/>
    <s v="e1 10000 100 100000 1 17"/>
    <n v="0"/>
    <n v="0"/>
    <n v="0"/>
    <n v="0"/>
    <x v="2"/>
  </r>
  <r>
    <x v="0"/>
    <x v="0"/>
    <n v="100"/>
    <x v="0"/>
    <x v="68"/>
    <n v="1"/>
    <n v="21.837778"/>
    <n v="0.15658900000000001"/>
    <n v="0.53605899999999995"/>
    <n v="3.5736999999999998E-2"/>
    <s v="7"/>
    <s v="scale_mpi_thin_job_13937.out "/>
    <s v="scale_mpi_thin_thin007_2023-06-25_20-34-05.csv "/>
    <s v="e1 10000 100 100000 1 16"/>
    <n v="0"/>
    <n v="0"/>
    <n v="0"/>
    <n v="0"/>
    <x v="2"/>
  </r>
  <r>
    <x v="0"/>
    <x v="0"/>
    <n v="100"/>
    <x v="0"/>
    <x v="69"/>
    <n v="1"/>
    <n v="23.193588999999999"/>
    <n v="0.16853799999999999"/>
    <n v="0.620749"/>
    <n v="4.4339000000000003E-2"/>
    <s v="7"/>
    <s v="scale_mpi_thin_job_13937.out "/>
    <s v="scale_mpi_thin_thin007_2023-06-25_20-34-05.csv "/>
    <s v="e1 10000 100 100000 1 15"/>
    <n v="0"/>
    <n v="0"/>
    <n v="0"/>
    <n v="0"/>
    <x v="2"/>
  </r>
  <r>
    <x v="0"/>
    <x v="0"/>
    <n v="100"/>
    <x v="0"/>
    <x v="70"/>
    <n v="1"/>
    <n v="24.769411999999999"/>
    <n v="0.16203899999999999"/>
    <n v="0.485153"/>
    <n v="3.7318999999999998E-2"/>
    <s v="7"/>
    <s v="scale_mpi_thin_job_13937.out "/>
    <s v="scale_mpi_thin_thin007_2023-06-25_20-34-05.csv "/>
    <s v="e1 10000 100 100000 1 14"/>
    <n v="0"/>
    <n v="0"/>
    <n v="0"/>
    <n v="0"/>
    <x v="2"/>
  </r>
  <r>
    <x v="0"/>
    <x v="0"/>
    <n v="100"/>
    <x v="0"/>
    <x v="71"/>
    <n v="1"/>
    <n v="26.572141999999999"/>
    <n v="0.16761100000000001"/>
    <n v="0.55363099999999998"/>
    <n v="4.6136000000000003E-2"/>
    <s v="7"/>
    <s v="scale_mpi_thin_job_13937.out "/>
    <s v="scale_mpi_thin_thin007_2023-06-25_20-34-05.csv "/>
    <s v="e1 10000 100 100000 1 13"/>
    <n v="0"/>
    <n v="0"/>
    <n v="0"/>
    <n v="0"/>
    <x v="2"/>
  </r>
  <r>
    <x v="0"/>
    <x v="0"/>
    <n v="100"/>
    <x v="0"/>
    <x v="12"/>
    <n v="1"/>
    <n v="21.998517"/>
    <n v="16.118728000000001"/>
    <n v="19.233165"/>
    <n v="0.270890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3.263142999999999"/>
    <n v="27.339829999999999"/>
    <n v="7.1344909999999997"/>
    <n v="0.10192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0.935834"/>
    <n v="5.070252"/>
    <n v="17.996724"/>
    <n v="0.26082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15.907164"/>
    <n v="10.02304"/>
    <n v="7.921862"/>
    <n v="0.116498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36.143875000000001"/>
    <n v="30.144873"/>
    <n v="3.9026380000000001"/>
    <n v="5.8248000000000001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499445"/>
    <n v="9.4196799999999996"/>
    <n v="20.145420999999999"/>
    <n v="0.3052340000000000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585637999999999"/>
    <n v="12.45138"/>
    <n v="7.3551589999999996"/>
    <n v="0.11315600000000001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5.455352999999999"/>
    <n v="19.163540000000001"/>
    <n v="3.8174399999999999"/>
    <n v="5.9646999999999999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3.048553"/>
    <n v="6.6484379999999996"/>
    <n v="24.802177"/>
    <n v="0.39368500000000001"/>
    <s v="7"/>
    <s v="scale_mpi_thin_job_13937.out "/>
    <s v="scale_mpi_thin_thin007_2023-06-25_20-34-05.csv "/>
    <s v="e1 10000 100 100000 1 64"/>
    <n v="0"/>
    <n v="0"/>
    <n v="0"/>
    <n v="0"/>
    <x v="2"/>
  </r>
  <r>
    <x v="0"/>
    <x v="0"/>
    <n v="100"/>
    <x v="0"/>
    <x v="21"/>
    <n v="1"/>
    <n v="15.402749"/>
    <n v="9.01891"/>
    <n v="3.6638649999999999"/>
    <n v="5.9095000000000002E-2"/>
    <s v="7"/>
    <s v="scale_mpi_thin_job_13937.out "/>
    <s v="scale_mpi_thin_thin007_2023-06-25_20-34-05.csv "/>
    <s v="e1 10000 100 100000 1 63"/>
    <n v="0"/>
    <n v="0"/>
    <n v="0"/>
    <n v="0"/>
    <x v="2"/>
  </r>
  <r>
    <x v="0"/>
    <x v="0"/>
    <n v="100"/>
    <x v="0"/>
    <x v="22"/>
    <n v="1"/>
    <n v="11.858663"/>
    <n v="5.3865249999999998"/>
    <n v="19.405725"/>
    <n v="0.31812699999999999"/>
    <s v="7"/>
    <s v="scale_mpi_thin_job_13937.out "/>
    <s v="scale_mpi_thin_thin007_2023-06-25_20-34-05.csv "/>
    <s v="e1 10000 100 100000 1 62"/>
    <n v="0"/>
    <n v="0"/>
    <n v="0"/>
    <n v="0"/>
    <x v="2"/>
  </r>
  <r>
    <x v="0"/>
    <x v="0"/>
    <n v="100"/>
    <x v="0"/>
    <x v="23"/>
    <n v="1"/>
    <n v="37.764533"/>
    <n v="31.195354999999999"/>
    <n v="3.7144970000000002"/>
    <n v="6.1907999999999998E-2"/>
    <s v="7"/>
    <s v="scale_mpi_thin_job_13937.out "/>
    <s v="scale_mpi_thin_thin007_2023-06-25_20-34-05.csv "/>
    <s v="e1 10000 100 100000 1 61"/>
    <n v="0"/>
    <n v="0"/>
    <n v="0"/>
    <n v="0"/>
    <x v="2"/>
  </r>
  <r>
    <x v="0"/>
    <x v="0"/>
    <n v="100"/>
    <x v="0"/>
    <x v="24"/>
    <n v="1"/>
    <n v="17.746580999999999"/>
    <n v="11.127096"/>
    <n v="14.489936"/>
    <n v="0.245592"/>
    <s v="7"/>
    <s v="scale_mpi_thin_job_13937.out "/>
    <s v="scale_mpi_thin_thin007_2023-06-25_20-34-05.csv "/>
    <s v="e1 10000 100 100000 1 60"/>
    <n v="0"/>
    <n v="0"/>
    <n v="0"/>
    <n v="0"/>
    <x v="2"/>
  </r>
  <r>
    <x v="0"/>
    <x v="0"/>
    <n v="100"/>
    <x v="0"/>
    <x v="25"/>
    <n v="1"/>
    <n v="16.972566"/>
    <n v="10.078246"/>
    <n v="8.8580710000000007"/>
    <n v="0.152725"/>
    <s v="7"/>
    <s v="scale_mpi_thin_job_13937.out "/>
    <s v="scale_mpi_thin_thin007_2023-06-25_20-34-05.csv "/>
    <s v="e1 10000 100 100000 1 59"/>
    <n v="0"/>
    <n v="0"/>
    <n v="0"/>
    <n v="0"/>
    <x v="2"/>
  </r>
  <r>
    <x v="0"/>
    <x v="0"/>
    <n v="100"/>
    <x v="0"/>
    <x v="26"/>
    <n v="1"/>
    <n v="16.432134000000001"/>
    <n v="9.4042270000000006"/>
    <n v="7.1943089999999996"/>
    <n v="0.12621599999999999"/>
    <s v="7"/>
    <s v="scale_mpi_thin_job_13937.out "/>
    <s v="scale_mpi_thin_thin007_2023-06-25_20-34-05.csv "/>
    <s v="e1 10000 100 100000 1 58"/>
    <n v="0"/>
    <n v="0"/>
    <n v="0"/>
    <n v="0"/>
    <x v="2"/>
  </r>
  <r>
    <x v="0"/>
    <x v="0"/>
    <n v="100"/>
    <x v="0"/>
    <x v="27"/>
    <n v="1"/>
    <n v="29.225193000000001"/>
    <n v="22.095980000000001"/>
    <n v="6.4888260000000004"/>
    <n v="0.115872"/>
    <s v="7"/>
    <s v="scale_mpi_thin_job_13937.out "/>
    <s v="scale_mpi_thin_thin007_2023-06-25_20-34-05.csv "/>
    <s v="e1 10000 100 100000 1 57"/>
    <n v="0"/>
    <n v="0"/>
    <n v="0"/>
    <n v="0"/>
    <x v="2"/>
  </r>
  <r>
    <x v="0"/>
    <x v="0"/>
    <n v="100"/>
    <x v="0"/>
    <x v="28"/>
    <n v="1"/>
    <n v="20.198606000000002"/>
    <n v="12.946260000000001"/>
    <n v="5.2668480000000004"/>
    <n v="9.5760999999999999E-2"/>
    <s v="7"/>
    <s v="scale_mpi_thin_job_13937.out "/>
    <s v="scale_mpi_thin_thin007_2023-06-25_20-34-05.csv "/>
    <s v="e1 10000 100 100000 1 56"/>
    <n v="0"/>
    <n v="0"/>
    <n v="0"/>
    <n v="0"/>
    <x v="2"/>
  </r>
  <r>
    <x v="0"/>
    <x v="0"/>
    <n v="100"/>
    <x v="0"/>
    <x v="29"/>
    <n v="1"/>
    <n v="37.130561"/>
    <n v="29.829395999999999"/>
    <n v="5.9527760000000001"/>
    <n v="0.110237"/>
    <s v="7"/>
    <s v="scale_mpi_thin_job_13937.out "/>
    <s v="scale_mpi_thin_thin007_2023-06-25_20-34-05.csv "/>
    <s v="e1 10000 100 100000 1 55"/>
    <n v="0"/>
    <n v="0"/>
    <n v="0"/>
    <n v="0"/>
    <x v="2"/>
  </r>
  <r>
    <x v="0"/>
    <x v="0"/>
    <n v="100"/>
    <x v="0"/>
    <x v="30"/>
    <n v="1"/>
    <n v="19.404413999999999"/>
    <n v="11.970078000000001"/>
    <n v="17.886400999999999"/>
    <n v="0.33747899999999997"/>
    <s v="7"/>
    <s v="scale_mpi_thin_job_13937.out "/>
    <s v="scale_mpi_thin_thin007_2023-06-25_20-34-05.csv "/>
    <s v="e1 10000 100 100000 1 54"/>
    <n v="0"/>
    <n v="0"/>
    <n v="0"/>
    <n v="0"/>
    <x v="2"/>
  </r>
  <r>
    <x v="0"/>
    <x v="0"/>
    <n v="100"/>
    <x v="0"/>
    <x v="31"/>
    <n v="1"/>
    <n v="16.812541"/>
    <n v="9.3191900000000008"/>
    <n v="7.3945720000000001"/>
    <n v="0.142203"/>
    <s v="7"/>
    <s v="scale_mpi_thin_job_13937.out "/>
    <s v="scale_mpi_thin_thin007_2023-06-25_20-34-05.csv "/>
    <s v="e1 10000 100 100000 1 53"/>
    <n v="0"/>
    <n v="0"/>
    <n v="0"/>
    <n v="0"/>
    <x v="2"/>
  </r>
  <r>
    <x v="0"/>
    <x v="0"/>
    <n v="100"/>
    <x v="0"/>
    <x v="32"/>
    <n v="1"/>
    <n v="11.553886"/>
    <n v="3.893281"/>
    <n v="5.3091410000000003"/>
    <n v="0.104101"/>
    <s v="7"/>
    <s v="scale_mpi_thin_job_13937.out "/>
    <s v="scale_mpi_thin_thin007_2023-06-25_20-34-05.csv "/>
    <s v="e1 10000 100 100000 1 52"/>
    <n v="0"/>
    <n v="0"/>
    <n v="0"/>
    <n v="0"/>
    <x v="2"/>
  </r>
  <r>
    <x v="0"/>
    <x v="0"/>
    <n v="100"/>
    <x v="0"/>
    <x v="33"/>
    <n v="1"/>
    <n v="12.57813"/>
    <n v="4.6783450000000002"/>
    <n v="5.084263"/>
    <n v="0.101685"/>
    <s v="7"/>
    <s v="scale_mpi_thin_job_13937.out "/>
    <s v="scale_mpi_thin_thin007_2023-06-25_20-34-05.csv "/>
    <s v="e1 10000 100 100000 1 51"/>
    <n v="0"/>
    <n v="0"/>
    <n v="0"/>
    <n v="0"/>
    <x v="2"/>
  </r>
  <r>
    <x v="0"/>
    <x v="0"/>
    <n v="100"/>
    <x v="0"/>
    <x v="34"/>
    <n v="1"/>
    <n v="29.978553999999999"/>
    <n v="22.059547999999999"/>
    <n v="5.5581019999999999"/>
    <n v="0.113431"/>
    <s v="7"/>
    <s v="scale_mpi_thin_job_13937.out "/>
    <s v="scale_mpi_thin_thin007_2023-06-25_20-34-05.csv "/>
    <s v="e1 10000 100 100000 1 50"/>
    <n v="0"/>
    <n v="0"/>
    <n v="0"/>
    <n v="0"/>
    <x v="2"/>
  </r>
  <r>
    <x v="0"/>
    <x v="0"/>
    <n v="100"/>
    <x v="0"/>
    <x v="35"/>
    <n v="1"/>
    <n v="19.054580000000001"/>
    <n v="10.909383"/>
    <n v="11.384162"/>
    <n v="0.23716999999999999"/>
    <s v="7"/>
    <s v="scale_mpi_thin_job_13937.out "/>
    <s v="scale_mpi_thin_thin007_2023-06-25_20-34-05.csv "/>
    <s v="e1 10000 100 100000 1 49"/>
    <n v="0"/>
    <n v="0"/>
    <n v="0"/>
    <n v="0"/>
    <x v="2"/>
  </r>
  <r>
    <x v="0"/>
    <x v="0"/>
    <n v="100"/>
    <x v="0"/>
    <x v="36"/>
    <n v="1"/>
    <n v="12.297199000000001"/>
    <n v="4.0924440000000004"/>
    <n v="4.686534"/>
    <n v="9.9712999999999996E-2"/>
    <s v="7"/>
    <s v="scale_mpi_thin_job_13937.out "/>
    <s v="scale_mpi_thin_thin007_2023-06-25_20-34-05.csv "/>
    <s v="e1 10000 100 100000 1 48"/>
    <n v="0"/>
    <n v="0"/>
    <n v="0"/>
    <n v="0"/>
    <x v="2"/>
  </r>
  <r>
    <x v="0"/>
    <x v="0"/>
    <n v="100"/>
    <x v="0"/>
    <x v="37"/>
    <n v="1"/>
    <n v="12.549572"/>
    <n v="4.245914"/>
    <n v="4.8957540000000002"/>
    <n v="0.106429"/>
    <s v="7"/>
    <s v="scale_mpi_thin_job_13937.out "/>
    <s v="scale_mpi_thin_thin007_2023-06-25_20-34-05.csv "/>
    <s v="e1 10000 100 100000 1 47"/>
    <n v="0"/>
    <n v="0"/>
    <n v="0"/>
    <n v="0"/>
    <x v="2"/>
  </r>
  <r>
    <x v="0"/>
    <x v="0"/>
    <n v="100"/>
    <x v="0"/>
    <x v="38"/>
    <n v="1"/>
    <n v="22.796700999999999"/>
    <n v="14.360768999999999"/>
    <n v="6.6128109999999998"/>
    <n v="0.146951"/>
    <s v="7"/>
    <s v="scale_mpi_thin_job_13937.out "/>
    <s v="scale_mpi_thin_thin007_2023-06-25_20-34-05.csv "/>
    <s v="e1 10000 100 100000 1 46"/>
    <n v="0"/>
    <n v="0"/>
    <n v="0"/>
    <n v="0"/>
    <x v="2"/>
  </r>
  <r>
    <x v="0"/>
    <x v="0"/>
    <n v="100"/>
    <x v="0"/>
    <x v="39"/>
    <n v="1"/>
    <n v="13.750146000000001"/>
    <n v="5.0914630000000001"/>
    <n v="5.5542540000000002"/>
    <n v="0.12623300000000001"/>
    <s v="7"/>
    <s v="scale_mpi_thin_job_13937.out "/>
    <s v="scale_mpi_thin_thin007_2023-06-25_20-34-05.csv "/>
    <s v="e1 10000 100 100000 1 45"/>
    <n v="0"/>
    <n v="0"/>
    <n v="0"/>
    <n v="0"/>
    <x v="2"/>
  </r>
  <r>
    <x v="0"/>
    <x v="0"/>
    <n v="100"/>
    <x v="0"/>
    <x v="40"/>
    <n v="1"/>
    <n v="13.433762"/>
    <n v="4.6605350000000003"/>
    <n v="4.3748069999999997"/>
    <n v="0.10174"/>
    <s v="7"/>
    <s v="scale_mpi_thin_job_13937.out "/>
    <s v="scale_mpi_thin_thin007_2023-06-25_20-34-05.csv "/>
    <s v="e1 10000 100 100000 1 44"/>
    <n v="0"/>
    <n v="0"/>
    <n v="0"/>
    <n v="0"/>
    <x v="2"/>
  </r>
  <r>
    <x v="0"/>
    <x v="0"/>
    <n v="100"/>
    <x v="0"/>
    <x v="41"/>
    <n v="1"/>
    <n v="12.042351999999999"/>
    <n v="3.0037560000000001"/>
    <n v="3.6152820000000001"/>
    <n v="8.6078000000000002E-2"/>
    <s v="7"/>
    <s v="scale_mpi_thin_job_13937.out "/>
    <s v="scale_mpi_thin_thin007_2023-06-25_20-34-05.csv "/>
    <s v="e1 10000 100 100000 1 43"/>
    <n v="0"/>
    <n v="0"/>
    <n v="0"/>
    <n v="0"/>
    <x v="2"/>
  </r>
  <r>
    <x v="0"/>
    <x v="0"/>
    <n v="100"/>
    <x v="0"/>
    <x v="42"/>
    <n v="1"/>
    <n v="42.006354999999999"/>
    <n v="32.882277999999999"/>
    <n v="4.0235620000000001"/>
    <n v="9.8136000000000001E-2"/>
    <s v="7"/>
    <s v="scale_mpi_thin_job_13937.out "/>
    <s v="scale_mpi_thin_thin007_2023-06-25_20-34-05.csv "/>
    <s v="e1 10000 100 100000 1 42"/>
    <n v="0"/>
    <n v="0"/>
    <n v="0"/>
    <n v="0"/>
    <x v="2"/>
  </r>
  <r>
    <x v="0"/>
    <x v="0"/>
    <n v="100"/>
    <x v="0"/>
    <x v="43"/>
    <n v="1"/>
    <n v="36.576712000000001"/>
    <n v="27.347847999999999"/>
    <n v="13.282144000000001"/>
    <n v="0.33205400000000002"/>
    <s v="7"/>
    <s v="scale_mpi_thin_job_13937.out "/>
    <s v="scale_mpi_thin_thin007_2023-06-25_20-34-05.csv "/>
    <s v="e1 10000 100 100000 1 41"/>
    <n v="0"/>
    <n v="0"/>
    <n v="0"/>
    <n v="0"/>
    <x v="2"/>
  </r>
  <r>
    <x v="0"/>
    <x v="0"/>
    <n v="100"/>
    <x v="0"/>
    <x v="44"/>
    <n v="1"/>
    <n v="12.903942000000001"/>
    <n v="3.3974859999999998"/>
    <n v="9.9081960000000002"/>
    <n v="0.254056"/>
    <s v="7"/>
    <s v="scale_mpi_thin_job_13937.out "/>
    <s v="scale_mpi_thin_thin007_2023-06-25_20-34-05.csv "/>
    <s v="e1 10000 100 100000 1 40"/>
    <n v="0"/>
    <n v="0"/>
    <n v="0"/>
    <n v="0"/>
    <x v="2"/>
  </r>
  <r>
    <x v="0"/>
    <x v="0"/>
    <n v="100"/>
    <x v="0"/>
    <x v="45"/>
    <n v="1"/>
    <n v="13.346318"/>
    <n v="3.5783930000000002"/>
    <n v="15.548296000000001"/>
    <n v="0.40916599999999997"/>
    <s v="7"/>
    <s v="scale_mpi_thin_job_13937.out "/>
    <s v="scale_mpi_thin_thin007_2023-06-25_20-34-05.csv "/>
    <s v="e1 10000 100 100000 1 39"/>
    <n v="0"/>
    <n v="0"/>
    <n v="0"/>
    <n v="0"/>
    <x v="2"/>
  </r>
  <r>
    <x v="0"/>
    <x v="0"/>
    <n v="100"/>
    <x v="0"/>
    <x v="46"/>
    <n v="1"/>
    <n v="12.471631"/>
    <n v="2.495946"/>
    <n v="4.5551870000000001"/>
    <n v="0.123113"/>
    <s v="7"/>
    <s v="scale_mpi_thin_job_13937.out "/>
    <s v="scale_mpi_thin_thin007_2023-06-25_20-34-05.csv "/>
    <s v="e1 10000 100 100000 1 38"/>
    <n v="0"/>
    <n v="0"/>
    <n v="0"/>
    <n v="0"/>
    <x v="2"/>
  </r>
  <r>
    <x v="0"/>
    <x v="0"/>
    <n v="100"/>
    <x v="0"/>
    <x v="47"/>
    <n v="1"/>
    <n v="15.620034"/>
    <n v="5.4194909999999998"/>
    <n v="3.3388490000000002"/>
    <n v="9.2745999999999995E-2"/>
    <s v="7"/>
    <s v="scale_mpi_thin_job_13937.out "/>
    <s v="scale_mpi_thin_thin007_2023-06-25_20-34-05.csv "/>
    <s v="e1 10000 100 100000 1 37"/>
    <n v="0"/>
    <n v="0"/>
    <n v="0"/>
    <n v="0"/>
    <x v="2"/>
  </r>
  <r>
    <x v="0"/>
    <x v="0"/>
    <n v="100"/>
    <x v="0"/>
    <x v="48"/>
    <n v="1"/>
    <n v="16.287490999999999"/>
    <n v="5.8409339999999998"/>
    <n v="3.744167"/>
    <n v="0.106976"/>
    <s v="7"/>
    <s v="scale_mpi_thin_job_13937.out "/>
    <s v="scale_mpi_thin_thin007_2023-06-25_20-34-05.csv "/>
    <s v="e1 10000 100 100000 1 36"/>
    <n v="0"/>
    <n v="0"/>
    <n v="0"/>
    <n v="0"/>
    <x v="2"/>
  </r>
  <r>
    <x v="0"/>
    <x v="0"/>
    <n v="100"/>
    <x v="0"/>
    <x v="49"/>
    <n v="1"/>
    <n v="13.620590999999999"/>
    <n v="2.9436290000000001"/>
    <n v="3.4783520000000001"/>
    <n v="0.10230400000000001"/>
    <s v="7"/>
    <s v="scale_mpi_thin_job_13937.out "/>
    <s v="scale_mpi_thin_thin007_2023-06-25_20-34-05.csv "/>
    <s v="e1 10000 100 100000 1 35"/>
    <n v="0"/>
    <n v="0"/>
    <n v="0"/>
    <n v="0"/>
    <x v="2"/>
  </r>
  <r>
    <x v="0"/>
    <x v="0"/>
    <n v="100"/>
    <x v="0"/>
    <x v="50"/>
    <n v="1"/>
    <n v="16.526679000000001"/>
    <n v="5.5282299999999998"/>
    <n v="3.5610050000000002"/>
    <n v="0.107909"/>
    <s v="7"/>
    <s v="scale_mpi_thin_job_13937.out "/>
    <s v="scale_mpi_thin_thin007_2023-06-25_20-34-05.csv "/>
    <s v="e1 10000 100 100000 1 34"/>
    <n v="0"/>
    <n v="0"/>
    <n v="0"/>
    <n v="0"/>
    <x v="2"/>
  </r>
  <r>
    <x v="0"/>
    <x v="0"/>
    <n v="100"/>
    <x v="0"/>
    <x v="51"/>
    <n v="1"/>
    <n v="15.322588"/>
    <n v="4.0824049999999996"/>
    <n v="4.1131779999999996"/>
    <n v="0.12853700000000001"/>
    <s v="7"/>
    <s v="scale_mpi_thin_job_13937.out "/>
    <s v="scale_mpi_thin_thin007_2023-06-25_20-34-05.csv "/>
    <s v="e1 10000 100 100000 1 33"/>
    <n v="0"/>
    <n v="0"/>
    <n v="0"/>
    <n v="0"/>
    <x v="2"/>
  </r>
  <r>
    <x v="0"/>
    <x v="0"/>
    <n v="100"/>
    <x v="0"/>
    <x v="52"/>
    <n v="1"/>
    <n v="13.511792"/>
    <n v="1.922445"/>
    <n v="2.7502469999999999"/>
    <n v="8.8718000000000005E-2"/>
    <s v="7"/>
    <s v="scale_mpi_thin_job_13937.out "/>
    <s v="scale_mpi_thin_thin007_2023-06-25_20-34-05.csv "/>
    <s v="e1 10000 100 100000 1 32"/>
    <n v="0"/>
    <n v="0"/>
    <n v="0"/>
    <n v="0"/>
    <x v="2"/>
  </r>
  <r>
    <x v="0"/>
    <x v="0"/>
    <n v="100"/>
    <x v="0"/>
    <x v="53"/>
    <n v="1"/>
    <n v="13.720788000000001"/>
    <n v="1.761401"/>
    <n v="3.1444939999999999"/>
    <n v="0.10481600000000001"/>
    <s v="7"/>
    <s v="scale_mpi_thin_job_13937.out "/>
    <s v="scale_mpi_thin_thin007_2023-06-25_20-34-05.csv "/>
    <s v="e1 10000 100 100000 1 31"/>
    <n v="0"/>
    <n v="0"/>
    <n v="0"/>
    <n v="0"/>
    <x v="2"/>
  </r>
  <r>
    <x v="0"/>
    <x v="0"/>
    <n v="100"/>
    <x v="0"/>
    <x v="54"/>
    <n v="1"/>
    <n v="14.825358"/>
    <n v="2.5463230000000001"/>
    <n v="3.4852259999999999"/>
    <n v="0.12018"/>
    <s v="7"/>
    <s v="scale_mpi_thin_job_13937.out "/>
    <s v="scale_mpi_thin_thin007_2023-06-25_20-34-05.csv "/>
    <s v="e1 10000 100 100000 1 30"/>
    <n v="0"/>
    <n v="0"/>
    <n v="0"/>
    <n v="0"/>
    <x v="2"/>
  </r>
  <r>
    <x v="0"/>
    <x v="0"/>
    <n v="100"/>
    <x v="0"/>
    <x v="55"/>
    <n v="1"/>
    <n v="14.222348999999999"/>
    <n v="1.4203859999999999"/>
    <n v="2.8293620000000002"/>
    <n v="0.101049"/>
    <s v="7"/>
    <s v="scale_mpi_thin_job_13937.out "/>
    <s v="scale_mpi_thin_thin007_2023-06-25_20-34-05.csv "/>
    <s v="e1 10000 100 100000 1 29"/>
    <n v="0"/>
    <n v="0"/>
    <n v="0"/>
    <n v="0"/>
    <x v="2"/>
  </r>
  <r>
    <x v="0"/>
    <x v="0"/>
    <n v="100"/>
    <x v="0"/>
    <x v="56"/>
    <n v="1"/>
    <n v="15.334669"/>
    <n v="2.4324080000000001"/>
    <n v="2.4086889999999999"/>
    <n v="8.9210999999999999E-2"/>
    <s v="7"/>
    <s v="scale_mpi_thin_job_13937.out "/>
    <s v="scale_mpi_thin_thin007_2023-06-25_20-34-05.csv "/>
    <s v="e1 10000 100 100000 1 28"/>
    <n v="0"/>
    <n v="0"/>
    <n v="0"/>
    <n v="0"/>
    <x v="2"/>
  </r>
  <r>
    <x v="0"/>
    <x v="0"/>
    <n v="100"/>
    <x v="0"/>
    <x v="57"/>
    <n v="1"/>
    <n v="14.66361"/>
    <n v="0.96008199999999999"/>
    <n v="2.0190969999999999"/>
    <n v="7.7658000000000005E-2"/>
    <s v="7"/>
    <s v="scale_mpi_thin_job_13937.out "/>
    <s v="scale_mpi_thin_thin007_2023-06-25_20-34-05.csv "/>
    <s v="e1 10000 100 100000 1 27"/>
    <n v="0"/>
    <n v="0"/>
    <n v="0"/>
    <n v="0"/>
    <x v="2"/>
  </r>
  <r>
    <x v="0"/>
    <x v="0"/>
    <n v="100"/>
    <x v="0"/>
    <x v="58"/>
    <n v="1"/>
    <n v="16.189854"/>
    <n v="2.2352470000000002"/>
    <n v="2.9800049999999998"/>
    <n v="0.1192"/>
    <s v="7"/>
    <s v="scale_mpi_thin_job_13937.out "/>
    <s v="scale_mpi_thin_thin007_2023-06-25_20-34-05.csv "/>
    <s v="e1 10000 100 100000 1 26"/>
    <n v="0"/>
    <n v="0"/>
    <n v="0"/>
    <n v="0"/>
    <x v="2"/>
  </r>
  <r>
    <x v="0"/>
    <x v="0"/>
    <n v="100"/>
    <x v="0"/>
    <x v="59"/>
    <n v="1"/>
    <n v="15.167273"/>
    <n v="0.558033"/>
    <n v="2.0510980000000001"/>
    <n v="8.5461999999999996E-2"/>
    <s v="7"/>
    <s v="scale_mpi_thin_job_13937.out "/>
    <s v="scale_mpi_thin_thin007_2023-06-25_20-34-05.csv "/>
    <s v="e1 10000 100 100000 1 25"/>
    <n v="0"/>
    <n v="0"/>
    <n v="0"/>
    <n v="0"/>
    <x v="2"/>
  </r>
  <r>
    <x v="0"/>
    <x v="0"/>
    <n v="100"/>
    <x v="0"/>
    <x v="60"/>
    <n v="1"/>
    <n v="15.401989"/>
    <n v="0.52659"/>
    <n v="0.81396100000000005"/>
    <n v="3.5389999999999998E-2"/>
    <s v="7"/>
    <s v="scale_mpi_thin_job_13937.out "/>
    <s v="scale_mpi_thin_thin007_2023-06-25_20-34-05.csv "/>
    <s v="e1 10000 100 100000 1 24"/>
    <n v="0"/>
    <n v="0"/>
    <n v="0"/>
    <n v="0"/>
    <x v="2"/>
  </r>
  <r>
    <x v="0"/>
    <x v="0"/>
    <n v="100"/>
    <x v="0"/>
    <x v="61"/>
    <n v="1"/>
    <n v="15.652011"/>
    <n v="0.18021899999999999"/>
    <n v="1.070657"/>
    <n v="4.8666000000000001E-2"/>
    <s v="7"/>
    <s v="scale_mpi_thin_job_13937.out "/>
    <s v="scale_mpi_thin_thin007_2023-06-25_20-34-05.csv "/>
    <s v="e1 10000 100 100000 1 23"/>
    <n v="0"/>
    <n v="0"/>
    <n v="0"/>
    <n v="0"/>
    <x v="2"/>
  </r>
  <r>
    <x v="0"/>
    <x v="0"/>
    <n v="100"/>
    <x v="0"/>
    <x v="62"/>
    <n v="1"/>
    <n v="16.220116999999998"/>
    <n v="0.16136700000000001"/>
    <n v="0.77137800000000001"/>
    <n v="3.6732000000000001E-2"/>
    <s v="7"/>
    <s v="scale_mpi_thin_job_13937.out "/>
    <s v="scale_mpi_thin_thin007_2023-06-25_20-34-05.csv "/>
    <s v="e1 10000 100 100000 1 22"/>
    <n v="0"/>
    <n v="0"/>
    <n v="0"/>
    <n v="0"/>
    <x v="2"/>
  </r>
  <r>
    <x v="0"/>
    <x v="0"/>
    <n v="100"/>
    <x v="0"/>
    <x v="63"/>
    <n v="1"/>
    <n v="16.974968000000001"/>
    <n v="0.18678500000000001"/>
    <n v="1.107802"/>
    <n v="5.5390000000000002E-2"/>
    <s v="7"/>
    <s v="scale_mpi_thin_job_13937.out "/>
    <s v="scale_mpi_thin_thin007_2023-06-25_20-34-05.csv "/>
    <s v="e1 10000 100 100000 1 21"/>
    <n v="0"/>
    <n v="0"/>
    <n v="0"/>
    <n v="0"/>
    <x v="2"/>
  </r>
  <r>
    <x v="0"/>
    <x v="0"/>
    <n v="100"/>
    <x v="0"/>
    <x v="64"/>
    <n v="1"/>
    <n v="17.670531"/>
    <n v="0.170821"/>
    <n v="0.907918"/>
    <n v="4.7785000000000001E-2"/>
    <s v="7"/>
    <s v="scale_mpi_thin_job_13937.out "/>
    <s v="scale_mpi_thin_thin007_2023-06-25_20-34-05.csv "/>
    <s v="e1 10000 100 100000 1 20"/>
    <n v="0"/>
    <n v="0"/>
    <n v="0"/>
    <n v="0"/>
    <x v="2"/>
  </r>
  <r>
    <x v="0"/>
    <x v="0"/>
    <n v="100"/>
    <x v="0"/>
    <x v="65"/>
    <n v="1"/>
    <n v="18.582008999999999"/>
    <n v="0.169987"/>
    <n v="0.76379600000000003"/>
    <n v="4.2432999999999998E-2"/>
    <s v="7"/>
    <s v="scale_mpi_thin_job_13937.out "/>
    <s v="scale_mpi_thin_thin007_2023-06-25_20-34-05.csv "/>
    <s v="e1 10000 100 100000 1 19"/>
    <n v="0"/>
    <n v="0"/>
    <n v="0"/>
    <n v="0"/>
    <x v="2"/>
  </r>
  <r>
    <x v="0"/>
    <x v="0"/>
    <n v="100"/>
    <x v="0"/>
    <x v="66"/>
    <n v="1"/>
    <n v="19.483671000000001"/>
    <n v="0.16267400000000001"/>
    <n v="0.68720000000000003"/>
    <n v="4.0424000000000002E-2"/>
    <s v="7"/>
    <s v="scale_mpi_thin_job_13937.out "/>
    <s v="scale_mpi_thin_thin007_2023-06-25_20-34-05.csv "/>
    <s v="e1 10000 100 100000 1 18"/>
    <n v="0"/>
    <n v="0"/>
    <n v="0"/>
    <n v="0"/>
    <x v="2"/>
  </r>
  <r>
    <x v="0"/>
    <x v="0"/>
    <n v="100"/>
    <x v="0"/>
    <x v="67"/>
    <n v="1"/>
    <n v="20.594117000000001"/>
    <n v="0.162161"/>
    <n v="0.65773199999999998"/>
    <n v="4.1107999999999999E-2"/>
    <s v="7"/>
    <s v="scale_mpi_thin_job_13937.out "/>
    <s v="scale_mpi_thin_thin007_2023-06-25_20-34-05.csv "/>
    <s v="e1 10000 100 100000 1 17"/>
    <n v="0"/>
    <n v="0"/>
    <n v="0"/>
    <n v="0"/>
    <x v="2"/>
  </r>
  <r>
    <x v="0"/>
    <x v="0"/>
    <n v="100"/>
    <x v="0"/>
    <x v="68"/>
    <n v="1"/>
    <n v="21.761088999999998"/>
    <n v="0.155973"/>
    <n v="0.54159299999999999"/>
    <n v="3.6105999999999999E-2"/>
    <s v="7"/>
    <s v="scale_mpi_thin_job_13937.out "/>
    <s v="scale_mpi_thin_thin007_2023-06-25_20-34-05.csv "/>
    <s v="e1 10000 100 100000 1 16"/>
    <n v="0"/>
    <n v="0"/>
    <n v="0"/>
    <n v="0"/>
    <x v="2"/>
  </r>
  <r>
    <x v="0"/>
    <x v="0"/>
    <n v="100"/>
    <x v="0"/>
    <x v="69"/>
    <n v="1"/>
    <n v="23.125392999999999"/>
    <n v="0.16601199999999999"/>
    <n v="0.57780200000000004"/>
    <n v="4.1272000000000003E-2"/>
    <s v="7"/>
    <s v="scale_mpi_thin_job_13937.out "/>
    <s v="scale_mpi_thin_thin007_2023-06-25_20-34-05.csv "/>
    <s v="e1 10000 100 100000 1 15"/>
    <n v="0"/>
    <n v="0"/>
    <n v="0"/>
    <n v="0"/>
    <x v="2"/>
  </r>
  <r>
    <x v="0"/>
    <x v="0"/>
    <n v="100"/>
    <x v="0"/>
    <x v="70"/>
    <n v="1"/>
    <n v="24.693802000000002"/>
    <n v="0.16561100000000001"/>
    <n v="0.46498"/>
    <n v="3.5768000000000001E-2"/>
    <s v="7"/>
    <s v="scale_mpi_thin_job_13937.out "/>
    <s v="scale_mpi_thin_thin007_2023-06-25_20-34-05.csv "/>
    <s v="e1 10000 100 100000 1 14"/>
    <n v="0"/>
    <n v="0"/>
    <n v="0"/>
    <n v="0"/>
    <x v="2"/>
  </r>
  <r>
    <x v="0"/>
    <x v="0"/>
    <n v="100"/>
    <x v="0"/>
    <x v="71"/>
    <n v="1"/>
    <n v="26.476004"/>
    <n v="0.16406799999999999"/>
    <n v="0.40328900000000001"/>
    <n v="3.3606999999999998E-2"/>
    <s v="7"/>
    <s v="scale_mpi_thin_job_13937.out "/>
    <s v="scale_mpi_thin_thin007_2023-06-25_20-34-05.csv "/>
    <s v="e1 10000 100 100000 1 13"/>
    <n v="0"/>
    <n v="0"/>
    <n v="0"/>
    <n v="0"/>
    <x v="2"/>
  </r>
  <r>
    <x v="0"/>
    <x v="0"/>
    <n v="100"/>
    <x v="0"/>
    <x v="12"/>
    <n v="1"/>
    <n v="24.820743"/>
    <n v="19.001154"/>
    <n v="16.314990000000002"/>
    <n v="0.229788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5.370654"/>
    <n v="9.5458920000000003"/>
    <n v="6.6551970000000003"/>
    <n v="9.5074000000000006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23.506195999999999"/>
    <n v="17.652201000000002"/>
    <n v="4.4200860000000004"/>
    <n v="6.4059000000000005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32823"/>
    <n v="19.609123"/>
    <n v="4.5002089999999999"/>
    <n v="6.6180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5.931744999999999"/>
    <n v="9.9453530000000008"/>
    <n v="5.6612590000000003"/>
    <n v="8.4496000000000002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20.368957000000002"/>
    <n v="14.310706"/>
    <n v="4.1738010000000001"/>
    <n v="6.3239000000000004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6.664566000000001"/>
    <n v="20.501854999999999"/>
    <n v="5.5836360000000003"/>
    <n v="8.5902000000000006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0.178576"/>
    <n v="13.954789"/>
    <n v="5.5851369999999996"/>
    <n v="8.72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1.500677"/>
    <n v="5.1988440000000002"/>
    <n v="7.7359299999999998"/>
    <n v="0.122793"/>
    <s v="7"/>
    <s v="scale_mpi_thin_job_13937.out "/>
    <s v="scale_mpi_thin_thin007_2023-06-25_20-34-05.csv "/>
    <s v="e1 10000 100 100000 1 64"/>
    <n v="0"/>
    <n v="0"/>
    <n v="0"/>
    <n v="0"/>
    <x v="2"/>
  </r>
  <r>
    <x v="0"/>
    <x v="0"/>
    <n v="100"/>
    <x v="0"/>
    <x v="21"/>
    <n v="1"/>
    <n v="28.281178000000001"/>
    <n v="21.781400000000001"/>
    <n v="3.903813"/>
    <n v="6.2964999999999993E-2"/>
    <s v="7"/>
    <s v="scale_mpi_thin_job_13937.out "/>
    <s v="scale_mpi_thin_thin007_2023-06-25_20-34-05.csv "/>
    <s v="e1 10000 100 100000 1 63"/>
    <n v="0"/>
    <n v="0"/>
    <n v="0"/>
    <n v="0"/>
    <x v="2"/>
  </r>
  <r>
    <x v="0"/>
    <x v="0"/>
    <n v="100"/>
    <x v="0"/>
    <x v="22"/>
    <n v="1"/>
    <n v="26.348875"/>
    <n v="19.810293999999999"/>
    <n v="22.683983000000001"/>
    <n v="0.37186900000000001"/>
    <s v="7"/>
    <s v="scale_mpi_thin_job_13937.out "/>
    <s v="scale_mpi_thin_thin007_2023-06-25_20-34-05.csv "/>
    <s v="e1 10000 100 100000 1 62"/>
    <n v="0"/>
    <n v="0"/>
    <n v="0"/>
    <n v="0"/>
    <x v="2"/>
  </r>
  <r>
    <x v="0"/>
    <x v="0"/>
    <n v="100"/>
    <x v="0"/>
    <x v="23"/>
    <n v="1"/>
    <n v="14.850757"/>
    <n v="8.2472139999999996"/>
    <n v="8.9193169999999995"/>
    <n v="0.14865500000000001"/>
    <s v="7"/>
    <s v="scale_mpi_thin_job_13937.out "/>
    <s v="scale_mpi_thin_thin007_2023-06-25_20-34-05.csv "/>
    <s v="e1 10000 100 100000 1 61"/>
    <n v="0"/>
    <n v="0"/>
    <n v="0"/>
    <n v="0"/>
    <x v="2"/>
  </r>
  <r>
    <x v="0"/>
    <x v="0"/>
    <n v="100"/>
    <x v="0"/>
    <x v="24"/>
    <n v="1"/>
    <n v="18.796631999999999"/>
    <n v="12.139388"/>
    <n v="3.6808149999999999"/>
    <n v="6.2386999999999998E-2"/>
    <s v="7"/>
    <s v="scale_mpi_thin_job_13937.out "/>
    <s v="scale_mpi_thin_thin007_2023-06-25_20-34-05.csv "/>
    <s v="e1 10000 100 100000 1 60"/>
    <n v="0"/>
    <n v="0"/>
    <n v="0"/>
    <n v="0"/>
    <x v="2"/>
  </r>
  <r>
    <x v="0"/>
    <x v="0"/>
    <n v="100"/>
    <x v="0"/>
    <x v="25"/>
    <n v="1"/>
    <n v="12.222998"/>
    <n v="5.3276079999999997"/>
    <n v="7.7755359999999998"/>
    <n v="0.13406100000000001"/>
    <s v="7"/>
    <s v="scale_mpi_thin_job_13937.out "/>
    <s v="scale_mpi_thin_thin007_2023-06-25_20-34-05.csv "/>
    <s v="e1 10000 100 100000 1 59"/>
    <n v="0"/>
    <n v="0"/>
    <n v="0"/>
    <n v="0"/>
    <x v="2"/>
  </r>
  <r>
    <x v="0"/>
    <x v="0"/>
    <n v="100"/>
    <x v="0"/>
    <x v="26"/>
    <n v="1"/>
    <n v="18.288875000000001"/>
    <n v="11.261803"/>
    <n v="6.3922739999999996"/>
    <n v="0.11214499999999999"/>
    <s v="7"/>
    <s v="scale_mpi_thin_job_13937.out "/>
    <s v="scale_mpi_thin_thin007_2023-06-25_20-34-05.csv "/>
    <s v="e1 10000 100 100000 1 58"/>
    <n v="0"/>
    <n v="0"/>
    <n v="0"/>
    <n v="0"/>
    <x v="2"/>
  </r>
  <r>
    <x v="0"/>
    <x v="0"/>
    <n v="100"/>
    <x v="0"/>
    <x v="27"/>
    <n v="1"/>
    <n v="20.494402999999998"/>
    <n v="13.374126"/>
    <n v="19.625717999999999"/>
    <n v="0.35045900000000002"/>
    <s v="7"/>
    <s v="scale_mpi_thin_job_13937.out "/>
    <s v="scale_mpi_thin_thin007_2023-06-25_20-34-05.csv "/>
    <s v="e1 10000 100 100000 1 57"/>
    <n v="0"/>
    <n v="0"/>
    <n v="0"/>
    <n v="0"/>
    <x v="2"/>
  </r>
  <r>
    <x v="0"/>
    <x v="0"/>
    <n v="100"/>
    <x v="0"/>
    <x v="28"/>
    <n v="1"/>
    <n v="14.121319"/>
    <n v="6.7684709999999999"/>
    <n v="8.1863519999999994"/>
    <n v="0.148843"/>
    <s v="7"/>
    <s v="scale_mpi_thin_job_13937.out "/>
    <s v="scale_mpi_thin_thin007_2023-06-25_20-34-05.csv "/>
    <s v="e1 10000 100 100000 1 56"/>
    <n v="0"/>
    <n v="0"/>
    <n v="0"/>
    <n v="0"/>
    <x v="2"/>
  </r>
  <r>
    <x v="0"/>
    <x v="0"/>
    <n v="100"/>
    <x v="0"/>
    <x v="29"/>
    <n v="1"/>
    <n v="19.766373000000002"/>
    <n v="12.422008999999999"/>
    <n v="5.9993860000000003"/>
    <n v="0.1111"/>
    <s v="7"/>
    <s v="scale_mpi_thin_job_13937.out "/>
    <s v="scale_mpi_thin_thin007_2023-06-25_20-34-05.csv "/>
    <s v="e1 10000 100 100000 1 55"/>
    <n v="0"/>
    <n v="0"/>
    <n v="0"/>
    <n v="0"/>
    <x v="2"/>
  </r>
  <r>
    <x v="0"/>
    <x v="0"/>
    <n v="100"/>
    <x v="0"/>
    <x v="30"/>
    <n v="1"/>
    <n v="18.290064999999998"/>
    <n v="10.866429999999999"/>
    <n v="5.5914339999999996"/>
    <n v="0.105499"/>
    <s v="7"/>
    <s v="scale_mpi_thin_job_13937.out "/>
    <s v="scale_mpi_thin_thin007_2023-06-25_20-34-05.csv "/>
    <s v="e1 10000 100 100000 1 54"/>
    <n v="0"/>
    <n v="0"/>
    <n v="0"/>
    <n v="0"/>
    <x v="2"/>
  </r>
  <r>
    <x v="0"/>
    <x v="0"/>
    <n v="100"/>
    <x v="0"/>
    <x v="31"/>
    <n v="1"/>
    <n v="20.076988"/>
    <n v="12.473592"/>
    <n v="5.6338280000000003"/>
    <n v="0.10834299999999999"/>
    <s v="7"/>
    <s v="scale_mpi_thin_job_13937.out "/>
    <s v="scale_mpi_thin_thin007_2023-06-25_20-34-05.csv "/>
    <s v="e1 10000 100 100000 1 53"/>
    <n v="0"/>
    <n v="0"/>
    <n v="0"/>
    <n v="0"/>
    <x v="2"/>
  </r>
  <r>
    <x v="0"/>
    <x v="0"/>
    <n v="100"/>
    <x v="0"/>
    <x v="32"/>
    <n v="1"/>
    <n v="13.461792000000001"/>
    <n v="5.7616769999999997"/>
    <n v="5.8797160000000002"/>
    <n v="0.115289"/>
    <s v="7"/>
    <s v="scale_mpi_thin_job_13937.out "/>
    <s v="scale_mpi_thin_thin007_2023-06-25_20-34-05.csv "/>
    <s v="e1 10000 100 100000 1 52"/>
    <n v="0"/>
    <n v="0"/>
    <n v="0"/>
    <n v="0"/>
    <x v="2"/>
  </r>
  <r>
    <x v="0"/>
    <x v="0"/>
    <n v="100"/>
    <x v="0"/>
    <x v="33"/>
    <n v="1"/>
    <n v="11.624504"/>
    <n v="3.8949440000000002"/>
    <n v="5.1994610000000003"/>
    <n v="0.103989"/>
    <s v="7"/>
    <s v="scale_mpi_thin_job_13937.out "/>
    <s v="scale_mpi_thin_thin007_2023-06-25_20-34-05.csv "/>
    <s v="e1 10000 100 100000 1 51"/>
    <n v="0"/>
    <n v="0"/>
    <n v="0"/>
    <n v="0"/>
    <x v="2"/>
  </r>
  <r>
    <x v="0"/>
    <x v="0"/>
    <n v="100"/>
    <x v="0"/>
    <x v="34"/>
    <n v="1"/>
    <n v="12.148545"/>
    <n v="4.1910590000000001"/>
    <n v="5.3625619999999996"/>
    <n v="0.10944"/>
    <s v="7"/>
    <s v="scale_mpi_thin_job_13937.out "/>
    <s v="scale_mpi_thin_thin007_2023-06-25_20-34-05.csv "/>
    <s v="e1 10000 100 100000 1 50"/>
    <n v="0"/>
    <n v="0"/>
    <n v="0"/>
    <n v="0"/>
    <x v="2"/>
  </r>
  <r>
    <x v="0"/>
    <x v="0"/>
    <n v="100"/>
    <x v="0"/>
    <x v="35"/>
    <n v="1"/>
    <n v="12.045745"/>
    <n v="3.9783219999999999"/>
    <n v="5.1145310000000004"/>
    <n v="0.10655299999999999"/>
    <s v="7"/>
    <s v="scale_mpi_thin_job_13937.out "/>
    <s v="scale_mpi_thin_thin007_2023-06-25_20-34-05.csv "/>
    <s v="e1 10000 100 100000 1 49"/>
    <n v="0"/>
    <n v="0"/>
    <n v="0"/>
    <n v="0"/>
    <x v="2"/>
  </r>
  <r>
    <x v="0"/>
    <x v="0"/>
    <n v="100"/>
    <x v="0"/>
    <x v="36"/>
    <n v="1"/>
    <n v="14.297211000000001"/>
    <n v="6.1374620000000002"/>
    <n v="4.9794460000000003"/>
    <n v="0.105946"/>
    <s v="7"/>
    <s v="scale_mpi_thin_job_13937.out "/>
    <s v="scale_mpi_thin_thin007_2023-06-25_20-34-05.csv "/>
    <s v="e1 10000 100 100000 1 48"/>
    <n v="0"/>
    <n v="0"/>
    <n v="0"/>
    <n v="0"/>
    <x v="2"/>
  </r>
  <r>
    <x v="0"/>
    <x v="0"/>
    <n v="100"/>
    <x v="0"/>
    <x v="37"/>
    <n v="1"/>
    <n v="13.558679"/>
    <n v="5.1644360000000002"/>
    <n v="4.7523030000000004"/>
    <n v="0.103311"/>
    <s v="7"/>
    <s v="scale_mpi_thin_job_13937.out "/>
    <s v="scale_mpi_thin_thin007_2023-06-25_20-34-05.csv "/>
    <s v="e1 10000 100 100000 1 47"/>
    <n v="0"/>
    <n v="0"/>
    <n v="0"/>
    <n v="0"/>
    <x v="2"/>
  </r>
  <r>
    <x v="0"/>
    <x v="0"/>
    <n v="100"/>
    <x v="0"/>
    <x v="38"/>
    <n v="1"/>
    <n v="12.822437000000001"/>
    <n v="4.3758330000000001"/>
    <n v="5.0896020000000002"/>
    <n v="0.11310199999999999"/>
    <s v="7"/>
    <s v="scale_mpi_thin_job_13937.out "/>
    <s v="scale_mpi_thin_thin007_2023-06-25_20-34-05.csv "/>
    <s v="e1 10000 100 100000 1 46"/>
    <n v="0"/>
    <n v="0"/>
    <n v="0"/>
    <n v="0"/>
    <x v="2"/>
  </r>
  <r>
    <x v="0"/>
    <x v="0"/>
    <n v="100"/>
    <x v="0"/>
    <x v="39"/>
    <n v="1"/>
    <n v="19.769879"/>
    <n v="11.129579"/>
    <n v="4.9804000000000004"/>
    <n v="0.113191"/>
    <s v="7"/>
    <s v="scale_mpi_thin_job_13937.out "/>
    <s v="scale_mpi_thin_thin007_2023-06-25_20-34-05.csv "/>
    <s v="e1 10000 100 100000 1 45"/>
    <n v="0"/>
    <n v="0"/>
    <n v="0"/>
    <n v="0"/>
    <x v="2"/>
  </r>
  <r>
    <x v="0"/>
    <x v="0"/>
    <n v="100"/>
    <x v="0"/>
    <x v="40"/>
    <n v="1"/>
    <n v="13.239023"/>
    <n v="4.4472430000000003"/>
    <n v="13.289559000000001"/>
    <n v="0.30906"/>
    <s v="7"/>
    <s v="scale_mpi_thin_job_13937.out "/>
    <s v="scale_mpi_thin_thin007_2023-06-25_20-34-05.csv "/>
    <s v="e1 10000 100 100000 1 44"/>
    <n v="0"/>
    <n v="0"/>
    <n v="0"/>
    <n v="0"/>
    <x v="2"/>
  </r>
  <r>
    <x v="0"/>
    <x v="0"/>
    <n v="100"/>
    <x v="0"/>
    <x v="41"/>
    <n v="1"/>
    <n v="12.524535999999999"/>
    <n v="3.644069"/>
    <n v="6.6927000000000003"/>
    <n v="0.15934999999999999"/>
    <s v="7"/>
    <s v="scale_mpi_thin_job_13937.out "/>
    <s v="scale_mpi_thin_thin007_2023-06-25_20-34-05.csv "/>
    <s v="e1 10000 100 100000 1 43"/>
    <n v="0"/>
    <n v="0"/>
    <n v="0"/>
    <n v="0"/>
    <x v="2"/>
  </r>
  <r>
    <x v="0"/>
    <x v="0"/>
    <n v="100"/>
    <x v="0"/>
    <x v="42"/>
    <n v="1"/>
    <n v="17.799793000000001"/>
    <n v="8.6317520000000005"/>
    <n v="13.895395000000001"/>
    <n v="0.33891199999999999"/>
    <s v="7"/>
    <s v="scale_mpi_thin_job_13937.out "/>
    <s v="scale_mpi_thin_thin007_2023-06-25_20-34-05.csv "/>
    <s v="e1 10000 100 100000 1 42"/>
    <n v="0"/>
    <n v="0"/>
    <n v="0"/>
    <n v="0"/>
    <x v="2"/>
  </r>
  <r>
    <x v="0"/>
    <x v="0"/>
    <n v="100"/>
    <x v="0"/>
    <x v="43"/>
    <n v="1"/>
    <n v="13.250439999999999"/>
    <n v="3.916474"/>
    <n v="11.213661"/>
    <n v="0.28034199999999998"/>
    <s v="7"/>
    <s v="scale_mpi_thin_job_13937.out "/>
    <s v="scale_mpi_thin_thin007_2023-06-25_20-34-05.csv "/>
    <s v="e1 10000 100 100000 1 41"/>
    <n v="0"/>
    <n v="0"/>
    <n v="0"/>
    <n v="0"/>
    <x v="2"/>
  </r>
  <r>
    <x v="0"/>
    <x v="0"/>
    <n v="100"/>
    <x v="0"/>
    <x v="44"/>
    <n v="1"/>
    <n v="18.203766000000002"/>
    <n v="8.5813679999999994"/>
    <n v="4.2575070000000004"/>
    <n v="0.109167"/>
    <s v="7"/>
    <s v="scale_mpi_thin_job_13937.out "/>
    <s v="scale_mpi_thin_thin007_2023-06-25_20-34-05.csv "/>
    <s v="e1 10000 100 100000 1 40"/>
    <n v="0"/>
    <n v="0"/>
    <n v="0"/>
    <n v="0"/>
    <x v="2"/>
  </r>
  <r>
    <x v="0"/>
    <x v="0"/>
    <n v="100"/>
    <x v="0"/>
    <x v="45"/>
    <n v="1"/>
    <n v="16.577660999999999"/>
    <n v="6.7838839999999996"/>
    <n v="3.6560739999999998"/>
    <n v="9.6212000000000006E-2"/>
    <s v="7"/>
    <s v="scale_mpi_thin_job_13937.out "/>
    <s v="scale_mpi_thin_thin007_2023-06-25_20-34-05.csv "/>
    <s v="e1 10000 100 100000 1 39"/>
    <n v="0"/>
    <n v="0"/>
    <n v="0"/>
    <n v="0"/>
    <x v="2"/>
  </r>
  <r>
    <x v="0"/>
    <x v="0"/>
    <n v="100"/>
    <x v="0"/>
    <x v="46"/>
    <n v="1"/>
    <n v="12.593845"/>
    <n v="2.546713"/>
    <n v="4.3993799999999998"/>
    <n v="0.11890199999999999"/>
    <s v="7"/>
    <s v="scale_mpi_thin_job_13937.out "/>
    <s v="scale_mpi_thin_thin007_2023-06-25_20-34-05.csv "/>
    <s v="e1 10000 100 100000 1 38"/>
    <n v="0"/>
    <n v="0"/>
    <n v="0"/>
    <n v="0"/>
    <x v="2"/>
  </r>
  <r>
    <x v="0"/>
    <x v="0"/>
    <n v="100"/>
    <x v="0"/>
    <x v="47"/>
    <n v="1"/>
    <n v="12.946206"/>
    <n v="2.653953"/>
    <n v="4.2288769999999998"/>
    <n v="0.117469"/>
    <s v="7"/>
    <s v="scale_mpi_thin_job_13937.out "/>
    <s v="scale_mpi_thin_thin007_2023-06-25_20-34-05.csv "/>
    <s v="e1 10000 100 100000 1 37"/>
    <n v="0"/>
    <n v="0"/>
    <n v="0"/>
    <n v="0"/>
    <x v="2"/>
  </r>
  <r>
    <x v="0"/>
    <x v="0"/>
    <n v="100"/>
    <x v="0"/>
    <x v="48"/>
    <n v="1"/>
    <n v="14.421913999999999"/>
    <n v="3.9967060000000001"/>
    <n v="4.5113560000000001"/>
    <n v="0.12889600000000001"/>
    <s v="7"/>
    <s v="scale_mpi_thin_job_13937.out "/>
    <s v="scale_mpi_thin_thin007_2023-06-25_20-34-05.csv "/>
    <s v="e1 10000 100 100000 1 36"/>
    <n v="0"/>
    <n v="0"/>
    <n v="0"/>
    <n v="0"/>
    <x v="2"/>
  </r>
  <r>
    <x v="0"/>
    <x v="0"/>
    <n v="100"/>
    <x v="0"/>
    <x v="49"/>
    <n v="1"/>
    <n v="13.1487"/>
    <n v="2.4552770000000002"/>
    <n v="3.294089"/>
    <n v="9.6884999999999999E-2"/>
    <s v="7"/>
    <s v="scale_mpi_thin_job_13937.out "/>
    <s v="scale_mpi_thin_thin007_2023-06-25_20-34-05.csv "/>
    <s v="e1 10000 100 100000 1 35"/>
    <n v="0"/>
    <n v="0"/>
    <n v="0"/>
    <n v="0"/>
    <x v="2"/>
  </r>
  <r>
    <x v="0"/>
    <x v="0"/>
    <n v="100"/>
    <x v="0"/>
    <x v="50"/>
    <n v="1"/>
    <n v="12.977399"/>
    <n v="1.859381"/>
    <n v="3.289844"/>
    <n v="9.9692000000000003E-2"/>
    <s v="7"/>
    <s v="scale_mpi_thin_job_13937.out "/>
    <s v="scale_mpi_thin_thin007_2023-06-25_20-34-05.csv "/>
    <s v="e1 10000 100 100000 1 34"/>
    <n v="0"/>
    <n v="0"/>
    <n v="0"/>
    <n v="0"/>
    <x v="2"/>
  </r>
  <r>
    <x v="0"/>
    <x v="0"/>
    <n v="100"/>
    <x v="0"/>
    <x v="51"/>
    <n v="1"/>
    <n v="16.044868999999998"/>
    <n v="4.8929280000000004"/>
    <n v="3.041614"/>
    <n v="9.5049999999999996E-2"/>
    <s v="7"/>
    <s v="scale_mpi_thin_job_13937.out "/>
    <s v="scale_mpi_thin_thin007_2023-06-25_20-34-05.csv "/>
    <s v="e1 10000 100 100000 1 33"/>
    <n v="0"/>
    <n v="0"/>
    <n v="0"/>
    <n v="0"/>
    <x v="2"/>
  </r>
  <r>
    <x v="0"/>
    <x v="0"/>
    <n v="100"/>
    <x v="0"/>
    <x v="52"/>
    <n v="1"/>
    <n v="14.847334999999999"/>
    <n v="3.2553719999999999"/>
    <n v="7.8775320000000004"/>
    <n v="0.25411400000000001"/>
    <s v="7"/>
    <s v="scale_mpi_thin_job_13937.out "/>
    <s v="scale_mpi_thin_thin007_2023-06-25_20-34-05.csv "/>
    <s v="e1 10000 100 100000 1 32"/>
    <n v="0"/>
    <n v="0"/>
    <n v="0"/>
    <n v="0"/>
    <x v="2"/>
  </r>
  <r>
    <x v="0"/>
    <x v="0"/>
    <n v="100"/>
    <x v="0"/>
    <x v="53"/>
    <n v="1"/>
    <n v="13.602271"/>
    <n v="1.616187"/>
    <n v="4.1752979999999997"/>
    <n v="0.139177"/>
    <s v="7"/>
    <s v="scale_mpi_thin_job_13937.out "/>
    <s v="scale_mpi_thin_thin007_2023-06-25_20-34-05.csv "/>
    <s v="e1 10000 100 100000 1 31"/>
    <n v="0"/>
    <n v="0"/>
    <n v="0"/>
    <n v="0"/>
    <x v="2"/>
  </r>
  <r>
    <x v="0"/>
    <x v="0"/>
    <n v="100"/>
    <x v="0"/>
    <x v="54"/>
    <n v="1"/>
    <n v="15.133284"/>
    <n v="2.911222"/>
    <n v="2.6345489999999998"/>
    <n v="9.0846999999999997E-2"/>
    <s v="7"/>
    <s v="scale_mpi_thin_job_13937.out "/>
    <s v="scale_mpi_thin_thin007_2023-06-25_20-34-05.csv "/>
    <s v="e1 10000 100 100000 1 30"/>
    <n v="0"/>
    <n v="0"/>
    <n v="0"/>
    <n v="0"/>
    <x v="2"/>
  </r>
  <r>
    <x v="0"/>
    <x v="0"/>
    <n v="100"/>
    <x v="0"/>
    <x v="55"/>
    <n v="1"/>
    <n v="14.820563"/>
    <n v="2.081566"/>
    <n v="2.963721"/>
    <n v="0.105847"/>
    <s v="7"/>
    <s v="scale_mpi_thin_job_13937.out "/>
    <s v="scale_mpi_thin_thin007_2023-06-25_20-34-05.csv "/>
    <s v="e1 10000 100 100000 1 29"/>
    <n v="0"/>
    <n v="0"/>
    <n v="0"/>
    <n v="0"/>
    <x v="2"/>
  </r>
  <r>
    <x v="0"/>
    <x v="0"/>
    <n v="100"/>
    <x v="0"/>
    <x v="56"/>
    <n v="1"/>
    <n v="14.850669"/>
    <n v="1.835485"/>
    <n v="2.9887250000000001"/>
    <n v="0.110694"/>
    <s v="7"/>
    <s v="scale_mpi_thin_job_13937.out "/>
    <s v="scale_mpi_thin_thin007_2023-06-25_20-34-05.csv "/>
    <s v="e1 10000 100 100000 1 28"/>
    <n v="0"/>
    <n v="0"/>
    <n v="0"/>
    <n v="0"/>
    <x v="2"/>
  </r>
  <r>
    <x v="0"/>
    <x v="0"/>
    <n v="100"/>
    <x v="0"/>
    <x v="57"/>
    <n v="1"/>
    <n v="14.791793999999999"/>
    <n v="1.3417699999999999"/>
    <n v="2.6339990000000002"/>
    <n v="0.101308"/>
    <s v="7"/>
    <s v="scale_mpi_thin_job_13937.out "/>
    <s v="scale_mpi_thin_thin007_2023-06-25_20-34-05.csv "/>
    <s v="e1 10000 100 100000 1 27"/>
    <n v="0"/>
    <n v="0"/>
    <n v="0"/>
    <n v="0"/>
    <x v="2"/>
  </r>
  <r>
    <x v="0"/>
    <x v="0"/>
    <n v="100"/>
    <x v="0"/>
    <x v="58"/>
    <n v="1"/>
    <n v="15.62899"/>
    <n v="1.596069"/>
    <n v="2.1604839999999998"/>
    <n v="8.6418999999999996E-2"/>
    <s v="7"/>
    <s v="scale_mpi_thin_job_13937.out "/>
    <s v="scale_mpi_thin_thin007_2023-06-25_20-34-05.csv "/>
    <s v="e1 10000 100 100000 1 26"/>
    <n v="0"/>
    <n v="0"/>
    <n v="0"/>
    <n v="0"/>
    <x v="2"/>
  </r>
  <r>
    <x v="0"/>
    <x v="0"/>
    <n v="100"/>
    <x v="0"/>
    <x v="59"/>
    <n v="1"/>
    <n v="16.124578"/>
    <n v="1.581931"/>
    <n v="2.0924399999999999"/>
    <n v="8.7184999999999999E-2"/>
    <s v="7"/>
    <s v="scale_mpi_thin_job_13937.out "/>
    <s v="scale_mpi_thin_thin007_2023-06-25_20-34-05.csv "/>
    <s v="e1 10000 100 100000 1 25"/>
    <n v="0"/>
    <n v="0"/>
    <n v="0"/>
    <n v="0"/>
    <x v="2"/>
  </r>
  <r>
    <x v="0"/>
    <x v="0"/>
    <n v="100"/>
    <x v="0"/>
    <x v="60"/>
    <n v="1"/>
    <n v="15.160030000000001"/>
    <n v="0.18101999999999999"/>
    <n v="0.95413599999999998"/>
    <n v="4.1484E-2"/>
    <s v="7"/>
    <s v="scale_mpi_thin_job_13937.out "/>
    <s v="scale_mpi_thin_thin007_2023-06-25_20-34-05.csv "/>
    <s v="e1 10000 100 100000 1 24"/>
    <n v="0"/>
    <n v="0"/>
    <n v="0"/>
    <n v="0"/>
    <x v="2"/>
  </r>
  <r>
    <x v="0"/>
    <x v="0"/>
    <n v="100"/>
    <x v="0"/>
    <x v="61"/>
    <n v="1"/>
    <n v="15.618143"/>
    <n v="0.17418400000000001"/>
    <n v="1.0469850000000001"/>
    <n v="4.759E-2"/>
    <s v="7"/>
    <s v="scale_mpi_thin_job_13937.out "/>
    <s v="scale_mpi_thin_thin007_2023-06-25_20-34-05.csv "/>
    <s v="e1 10000 100 100000 1 23"/>
    <n v="0"/>
    <n v="0"/>
    <n v="0"/>
    <n v="0"/>
    <x v="2"/>
  </r>
  <r>
    <x v="0"/>
    <x v="0"/>
    <n v="100"/>
    <x v="0"/>
    <x v="62"/>
    <n v="1"/>
    <n v="16.256398999999998"/>
    <n v="0.176648"/>
    <n v="0.93178000000000005"/>
    <n v="4.437E-2"/>
    <s v="7"/>
    <s v="scale_mpi_thin_job_13937.out "/>
    <s v="scale_mpi_thin_thin007_2023-06-25_20-34-05.csv "/>
    <s v="e1 10000 100 100000 1 22"/>
    <n v="0"/>
    <n v="0"/>
    <n v="0"/>
    <n v="0"/>
    <x v="2"/>
  </r>
  <r>
    <x v="0"/>
    <x v="0"/>
    <n v="100"/>
    <x v="0"/>
    <x v="63"/>
    <n v="1"/>
    <n v="16.92539"/>
    <n v="0.175484"/>
    <n v="0.95770699999999997"/>
    <n v="4.7884999999999997E-2"/>
    <s v="7"/>
    <s v="scale_mpi_thin_job_13937.out "/>
    <s v="scale_mpi_thin_thin007_2023-06-25_20-34-05.csv "/>
    <s v="e1 10000 100 100000 1 21"/>
    <n v="0"/>
    <n v="0"/>
    <n v="0"/>
    <n v="0"/>
    <x v="2"/>
  </r>
  <r>
    <x v="0"/>
    <x v="0"/>
    <n v="100"/>
    <x v="0"/>
    <x v="64"/>
    <n v="1"/>
    <n v="17.634616999999999"/>
    <n v="0.15924099999999999"/>
    <n v="0.683527"/>
    <n v="3.5975E-2"/>
    <s v="7"/>
    <s v="scale_mpi_thin_job_13937.out "/>
    <s v="scale_mpi_thin_thin007_2023-06-25_20-34-05.csv "/>
    <s v="e1 10000 100 100000 1 20"/>
    <n v="0"/>
    <n v="0"/>
    <n v="0"/>
    <n v="0"/>
    <x v="2"/>
  </r>
  <r>
    <x v="0"/>
    <x v="0"/>
    <n v="100"/>
    <x v="0"/>
    <x v="65"/>
    <n v="1"/>
    <n v="18.574560999999999"/>
    <n v="0.174953"/>
    <n v="0.90313100000000002"/>
    <n v="5.0174000000000003E-2"/>
    <s v="7"/>
    <s v="scale_mpi_thin_job_13937.out "/>
    <s v="scale_mpi_thin_thin007_2023-06-25_20-34-05.csv "/>
    <s v="e1 10000 100 100000 1 19"/>
    <n v="0"/>
    <n v="0"/>
    <n v="0"/>
    <n v="0"/>
    <x v="2"/>
  </r>
  <r>
    <x v="0"/>
    <x v="0"/>
    <n v="100"/>
    <x v="0"/>
    <x v="66"/>
    <n v="1"/>
    <n v="19.474589000000002"/>
    <n v="0.167793"/>
    <n v="0.74179200000000001"/>
    <n v="4.3635E-2"/>
    <s v="7"/>
    <s v="scale_mpi_thin_job_13937.out "/>
    <s v="scale_mpi_thin_thin007_2023-06-25_20-34-05.csv "/>
    <s v="e1 10000 100 100000 1 18"/>
    <n v="0"/>
    <n v="0"/>
    <n v="0"/>
    <n v="0"/>
    <x v="2"/>
  </r>
  <r>
    <x v="0"/>
    <x v="0"/>
    <n v="100"/>
    <x v="0"/>
    <x v="67"/>
    <n v="1"/>
    <n v="20.611104999999998"/>
    <n v="0.16922999999999999"/>
    <n v="0.73819999999999997"/>
    <n v="4.6136999999999997E-2"/>
    <s v="7"/>
    <s v="scale_mpi_thin_job_13937.out "/>
    <s v="scale_mpi_thin_thin007_2023-06-25_20-34-05.csv "/>
    <s v="e1 10000 100 100000 1 17"/>
    <n v="0"/>
    <n v="0"/>
    <n v="0"/>
    <n v="0"/>
    <x v="2"/>
  </r>
  <r>
    <x v="0"/>
    <x v="0"/>
    <n v="100"/>
    <x v="0"/>
    <x v="68"/>
    <n v="1"/>
    <n v="21.732146"/>
    <n v="0.15980800000000001"/>
    <n v="0.53746700000000003"/>
    <n v="3.5831000000000002E-2"/>
    <s v="7"/>
    <s v="scale_mpi_thin_job_13937.out "/>
    <s v="scale_mpi_thin_thin007_2023-06-25_20-34-05.csv "/>
    <s v="e1 10000 100 100000 1 16"/>
    <n v="0"/>
    <n v="0"/>
    <n v="0"/>
    <n v="0"/>
    <x v="2"/>
  </r>
  <r>
    <x v="0"/>
    <x v="0"/>
    <n v="100"/>
    <x v="0"/>
    <x v="69"/>
    <n v="1"/>
    <n v="23.165541999999999"/>
    <n v="0.16021099999999999"/>
    <n v="0.53576900000000005"/>
    <n v="3.8268999999999997E-2"/>
    <s v="7"/>
    <s v="scale_mpi_thin_job_13937.out "/>
    <s v="scale_mpi_thin_thin007_2023-06-25_20-34-05.csv "/>
    <s v="e1 10000 100 100000 1 15"/>
    <n v="0"/>
    <n v="0"/>
    <n v="0"/>
    <n v="0"/>
    <x v="2"/>
  </r>
  <r>
    <x v="0"/>
    <x v="0"/>
    <n v="100"/>
    <x v="0"/>
    <x v="70"/>
    <n v="1"/>
    <n v="24.679164"/>
    <n v="0.160825"/>
    <n v="0.48091699999999998"/>
    <n v="3.6993999999999999E-2"/>
    <s v="7"/>
    <s v="scale_mpi_thin_job_13937.out "/>
    <s v="scale_mpi_thin_thin007_2023-06-25_20-34-05.csv "/>
    <s v="e1 10000 100 100000 1 14"/>
    <n v="0"/>
    <n v="0"/>
    <n v="0"/>
    <n v="0"/>
    <x v="2"/>
  </r>
  <r>
    <x v="0"/>
    <x v="0"/>
    <n v="100"/>
    <x v="0"/>
    <x v="71"/>
    <n v="1"/>
    <n v="26.467717"/>
    <n v="0.15502099999999999"/>
    <n v="0.43555500000000003"/>
    <n v="3.6296000000000002E-2"/>
    <s v="7"/>
    <s v="scale_mpi_thin_job_13937.out "/>
    <s v="scale_mpi_thin_thin007_2023-06-25_20-34-05.csv "/>
    <s v="e1 10000 100 100000 1 13"/>
    <n v="0"/>
    <n v="0"/>
    <n v="0"/>
    <n v="0"/>
    <x v="2"/>
  </r>
  <r>
    <x v="0"/>
    <x v="0"/>
    <n v="100"/>
    <x v="0"/>
    <x v="12"/>
    <n v="1"/>
    <n v="25.225629999999999"/>
    <n v="19.486384999999999"/>
    <n v="21.170382"/>
    <n v="0.298173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13.05804"/>
    <n v="7.2228519999999996"/>
    <n v="9.9572640000000003"/>
    <n v="0.14224700000000001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7.039628"/>
    <n v="11.182741999999999"/>
    <n v="4.2394319999999999"/>
    <n v="6.1441000000000003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5.575289000000001"/>
    <n v="19.678910999999999"/>
    <n v="3.9091309999999999"/>
    <n v="5.7487000000000003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0.860913"/>
    <n v="14.876704999999999"/>
    <n v="4.0752879999999996"/>
    <n v="6.0824999999999997E-2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4.799132"/>
    <n v="8.6652439999999995"/>
    <n v="3.7658619999999998"/>
    <n v="5.7058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817803000000001"/>
    <n v="12.69516"/>
    <n v="7.2761199999999997"/>
    <n v="0.11194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3.449662"/>
    <n v="17.21848"/>
    <n v="3.7547470000000001"/>
    <n v="5.8667999999999998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12.643506"/>
    <n v="6.3299060000000003"/>
    <n v="5.026491"/>
    <n v="7.9785999999999996E-2"/>
    <s v="7"/>
    <s v="scale_mpi_thin_job_13937.out "/>
    <s v="scale_mpi_thin_thin007_2023-06-25_20-34-05.csv "/>
    <s v="e1 10000 100 100000 1 64"/>
    <n v="0"/>
    <n v="0"/>
    <n v="0"/>
    <n v="0"/>
    <x v="2"/>
  </r>
  <r>
    <x v="0"/>
    <x v="0"/>
    <n v="100"/>
    <x v="0"/>
    <x v="21"/>
    <n v="1"/>
    <n v="22.757247"/>
    <n v="16.37895"/>
    <n v="3.969131"/>
    <n v="6.4018000000000005E-2"/>
    <s v="7"/>
    <s v="scale_mpi_thin_job_13937.out "/>
    <s v="scale_mpi_thin_thin007_2023-06-25_20-34-05.csv "/>
    <s v="e1 10000 100 100000 1 63"/>
    <n v="0"/>
    <n v="0"/>
    <n v="0"/>
    <n v="0"/>
    <x v="2"/>
  </r>
  <r>
    <x v="0"/>
    <x v="0"/>
    <n v="100"/>
    <x v="0"/>
    <x v="22"/>
    <n v="1"/>
    <n v="17.623808"/>
    <n v="11.185326999999999"/>
    <n v="17.865075999999998"/>
    <n v="0.29287000000000002"/>
    <s v="7"/>
    <s v="scale_mpi_thin_job_13937.out "/>
    <s v="scale_mpi_thin_thin007_2023-06-25_20-34-05.csv "/>
    <s v="e1 10000 100 100000 1 62"/>
    <n v="0"/>
    <n v="0"/>
    <n v="0"/>
    <n v="0"/>
    <x v="2"/>
  </r>
  <r>
    <x v="0"/>
    <x v="0"/>
    <n v="100"/>
    <x v="0"/>
    <x v="23"/>
    <n v="1"/>
    <n v="13.235046000000001"/>
    <n v="6.7287270000000001"/>
    <n v="5.6741400000000004"/>
    <n v="9.4569E-2"/>
    <s v="7"/>
    <s v="scale_mpi_thin_job_13937.out "/>
    <s v="scale_mpi_thin_thin007_2023-06-25_20-34-05.csv "/>
    <s v="e1 10000 100 100000 1 61"/>
    <n v="0"/>
    <n v="0"/>
    <n v="0"/>
    <n v="0"/>
    <x v="2"/>
  </r>
  <r>
    <x v="0"/>
    <x v="0"/>
    <n v="100"/>
    <x v="0"/>
    <x v="24"/>
    <n v="1"/>
    <n v="22.920836000000001"/>
    <n v="16.166861000000001"/>
    <n v="3.5584030000000002"/>
    <n v="6.0311999999999998E-2"/>
    <s v="7"/>
    <s v="scale_mpi_thin_job_13937.out "/>
    <s v="scale_mpi_thin_thin007_2023-06-25_20-34-05.csv "/>
    <s v="e1 10000 100 100000 1 60"/>
    <n v="0"/>
    <n v="0"/>
    <n v="0"/>
    <n v="0"/>
    <x v="2"/>
  </r>
  <r>
    <x v="0"/>
    <x v="0"/>
    <n v="100"/>
    <x v="0"/>
    <x v="25"/>
    <n v="1"/>
    <n v="21.001725"/>
    <n v="14.091597999999999"/>
    <n v="6.5187090000000003"/>
    <n v="0.11239200000000001"/>
    <s v="7"/>
    <s v="scale_mpi_thin_job_13937.out "/>
    <s v="scale_mpi_thin_thin007_2023-06-25_20-34-05.csv "/>
    <s v="e1 10000 100 100000 1 59"/>
    <n v="0"/>
    <n v="0"/>
    <n v="0"/>
    <n v="0"/>
    <x v="2"/>
  </r>
  <r>
    <x v="0"/>
    <x v="0"/>
    <n v="100"/>
    <x v="0"/>
    <x v="26"/>
    <n v="1"/>
    <n v="13.541874999999999"/>
    <n v="6.5185430000000002"/>
    <n v="6.3962009999999996"/>
    <n v="0.11221399999999999"/>
    <s v="7"/>
    <s v="scale_mpi_thin_job_13937.out "/>
    <s v="scale_mpi_thin_thin007_2023-06-25_20-34-05.csv "/>
    <s v="e1 10000 100 100000 1 58"/>
    <n v="0"/>
    <n v="0"/>
    <n v="0"/>
    <n v="0"/>
    <x v="2"/>
  </r>
  <r>
    <x v="0"/>
    <x v="0"/>
    <n v="100"/>
    <x v="0"/>
    <x v="27"/>
    <n v="1"/>
    <n v="14.219938000000001"/>
    <n v="7.0727960000000003"/>
    <n v="5.540692"/>
    <n v="9.8941000000000001E-2"/>
    <s v="7"/>
    <s v="scale_mpi_thin_job_13937.out "/>
    <s v="scale_mpi_thin_thin007_2023-06-25_20-34-05.csv "/>
    <s v="e1 10000 100 100000 1 57"/>
    <n v="0"/>
    <n v="0"/>
    <n v="0"/>
    <n v="0"/>
    <x v="2"/>
  </r>
  <r>
    <x v="0"/>
    <x v="0"/>
    <n v="100"/>
    <x v="0"/>
    <x v="28"/>
    <n v="1"/>
    <n v="18.408871000000001"/>
    <n v="11.121162"/>
    <n v="5.4966379999999999"/>
    <n v="9.9939E-2"/>
    <s v="7"/>
    <s v="scale_mpi_thin_job_13937.out "/>
    <s v="scale_mpi_thin_thin007_2023-06-25_20-34-05.csv "/>
    <s v="e1 10000 100 100000 1 56"/>
    <n v="0"/>
    <n v="0"/>
    <n v="0"/>
    <n v="0"/>
    <x v="2"/>
  </r>
  <r>
    <x v="0"/>
    <x v="0"/>
    <n v="100"/>
    <x v="0"/>
    <x v="29"/>
    <n v="1"/>
    <n v="13.437654999999999"/>
    <n v="6.0465999999999998"/>
    <n v="5.0638259999999997"/>
    <n v="9.3774999999999997E-2"/>
    <s v="7"/>
    <s v="scale_mpi_thin_job_13937.out "/>
    <s v="scale_mpi_thin_thin007_2023-06-25_20-34-05.csv "/>
    <s v="e1 10000 100 100000 1 55"/>
    <n v="0"/>
    <n v="0"/>
    <n v="0"/>
    <n v="0"/>
    <x v="2"/>
  </r>
  <r>
    <x v="0"/>
    <x v="0"/>
    <n v="100"/>
    <x v="0"/>
    <x v="30"/>
    <n v="1"/>
    <n v="25.569790000000001"/>
    <n v="18.105930000000001"/>
    <n v="6.4145589999999997"/>
    <n v="0.121029"/>
    <s v="7"/>
    <s v="scale_mpi_thin_job_13937.out "/>
    <s v="scale_mpi_thin_thin007_2023-06-25_20-34-05.csv "/>
    <s v="e1 10000 100 100000 1 54"/>
    <n v="0"/>
    <n v="0"/>
    <n v="0"/>
    <n v="0"/>
    <x v="2"/>
  </r>
  <r>
    <x v="0"/>
    <x v="0"/>
    <n v="100"/>
    <x v="0"/>
    <x v="31"/>
    <n v="1"/>
    <n v="25.706548999999999"/>
    <n v="18.222221999999999"/>
    <n v="9.3482920000000007"/>
    <n v="0.17977499999999999"/>
    <s v="7"/>
    <s v="scale_mpi_thin_job_13937.out "/>
    <s v="scale_mpi_thin_thin007_2023-06-25_20-34-05.csv "/>
    <s v="e1 10000 100 100000 1 53"/>
    <n v="0"/>
    <n v="0"/>
    <n v="0"/>
    <n v="0"/>
    <x v="2"/>
  </r>
  <r>
    <x v="0"/>
    <x v="0"/>
    <n v="100"/>
    <x v="0"/>
    <x v="32"/>
    <n v="1"/>
    <n v="12.981171"/>
    <n v="5.2258589999999998"/>
    <n v="4.5392619999999999"/>
    <n v="8.9005000000000001E-2"/>
    <s v="7"/>
    <s v="scale_mpi_thin_job_13937.out "/>
    <s v="scale_mpi_thin_thin007_2023-06-25_20-34-05.csv "/>
    <s v="e1 10000 100 100000 1 52"/>
    <n v="0"/>
    <n v="0"/>
    <n v="0"/>
    <n v="0"/>
    <x v="2"/>
  </r>
  <r>
    <x v="0"/>
    <x v="0"/>
    <n v="100"/>
    <x v="0"/>
    <x v="33"/>
    <n v="1"/>
    <n v="12.493838"/>
    <n v="4.6928840000000003"/>
    <n v="6.0496290000000004"/>
    <n v="0.120993"/>
    <s v="7"/>
    <s v="scale_mpi_thin_job_13937.out "/>
    <s v="scale_mpi_thin_thin007_2023-06-25_20-34-05.csv "/>
    <s v="e1 10000 100 100000 1 51"/>
    <n v="0"/>
    <n v="0"/>
    <n v="0"/>
    <n v="0"/>
    <x v="2"/>
  </r>
  <r>
    <x v="0"/>
    <x v="0"/>
    <n v="100"/>
    <x v="0"/>
    <x v="34"/>
    <n v="1"/>
    <n v="23.083649000000001"/>
    <n v="15.043593"/>
    <n v="5.4413910000000003"/>
    <n v="0.11104899999999999"/>
    <s v="7"/>
    <s v="scale_mpi_thin_job_13937.out "/>
    <s v="scale_mpi_thin_thin007_2023-06-25_20-34-05.csv "/>
    <s v="e1 10000 100 100000 1 50"/>
    <n v="0"/>
    <n v="0"/>
    <n v="0"/>
    <n v="0"/>
    <x v="2"/>
  </r>
  <r>
    <x v="0"/>
    <x v="0"/>
    <n v="100"/>
    <x v="0"/>
    <x v="35"/>
    <n v="1"/>
    <n v="12.224914"/>
    <n v="4.1488690000000004"/>
    <n v="5.8277489999999998"/>
    <n v="0.12141100000000001"/>
    <s v="7"/>
    <s v="scale_mpi_thin_job_13937.out "/>
    <s v="scale_mpi_thin_thin007_2023-06-25_20-34-05.csv "/>
    <s v="e1 10000 100 100000 1 49"/>
    <n v="0"/>
    <n v="0"/>
    <n v="0"/>
    <n v="0"/>
    <x v="2"/>
  </r>
  <r>
    <x v="0"/>
    <x v="0"/>
    <n v="100"/>
    <x v="0"/>
    <x v="36"/>
    <n v="1"/>
    <n v="17.975342000000001"/>
    <n v="9.7948380000000004"/>
    <n v="4.45784"/>
    <n v="9.4848000000000002E-2"/>
    <s v="7"/>
    <s v="scale_mpi_thin_job_13937.out "/>
    <s v="scale_mpi_thin_thin007_2023-06-25_20-34-05.csv "/>
    <s v="e1 10000 100 100000 1 48"/>
    <n v="0"/>
    <n v="0"/>
    <n v="0"/>
    <n v="0"/>
    <x v="2"/>
  </r>
  <r>
    <x v="0"/>
    <x v="0"/>
    <n v="100"/>
    <x v="0"/>
    <x v="37"/>
    <n v="1"/>
    <n v="14.64476"/>
    <n v="6.2072700000000003"/>
    <n v="11.342817"/>
    <n v="0.246583"/>
    <s v="7"/>
    <s v="scale_mpi_thin_job_13937.out "/>
    <s v="scale_mpi_thin_thin007_2023-06-25_20-34-05.csv "/>
    <s v="e1 10000 100 100000 1 47"/>
    <n v="0"/>
    <n v="0"/>
    <n v="0"/>
    <n v="0"/>
    <x v="2"/>
  </r>
  <r>
    <x v="0"/>
    <x v="0"/>
    <n v="100"/>
    <x v="0"/>
    <x v="38"/>
    <n v="1"/>
    <n v="21.901063000000001"/>
    <n v="13.437931000000001"/>
    <n v="7.8826029999999996"/>
    <n v="0.17516899999999999"/>
    <s v="7"/>
    <s v="scale_mpi_thin_job_13937.out "/>
    <s v="scale_mpi_thin_thin007_2023-06-25_20-34-05.csv "/>
    <s v="e1 10000 100 100000 1 46"/>
    <n v="0"/>
    <n v="0"/>
    <n v="0"/>
    <n v="0"/>
    <x v="2"/>
  </r>
  <r>
    <x v="0"/>
    <x v="0"/>
    <n v="100"/>
    <x v="0"/>
    <x v="39"/>
    <n v="1"/>
    <n v="21.149497"/>
    <n v="12.581313"/>
    <n v="4.9498259999999998"/>
    <n v="0.112496"/>
    <s v="7"/>
    <s v="scale_mpi_thin_job_13937.out "/>
    <s v="scale_mpi_thin_thin007_2023-06-25_20-34-05.csv "/>
    <s v="e1 10000 100 100000 1 45"/>
    <n v="0"/>
    <n v="0"/>
    <n v="0"/>
    <n v="0"/>
    <x v="2"/>
  </r>
  <r>
    <x v="0"/>
    <x v="0"/>
    <n v="100"/>
    <x v="0"/>
    <x v="40"/>
    <n v="1"/>
    <n v="18.897659000000001"/>
    <n v="10.243221999999999"/>
    <n v="5.8415980000000003"/>
    <n v="0.135851"/>
    <s v="7"/>
    <s v="scale_mpi_thin_job_13937.out "/>
    <s v="scale_mpi_thin_thin007_2023-06-25_20-34-05.csv "/>
    <s v="e1 10000 100 100000 1 44"/>
    <n v="0"/>
    <n v="0"/>
    <n v="0"/>
    <n v="0"/>
    <x v="2"/>
  </r>
  <r>
    <x v="0"/>
    <x v="0"/>
    <n v="100"/>
    <x v="0"/>
    <x v="41"/>
    <n v="1"/>
    <n v="13.297567000000001"/>
    <n v="4.4311439999999997"/>
    <n v="5.235697"/>
    <n v="0.12465900000000001"/>
    <s v="7"/>
    <s v="scale_mpi_thin_job_13937.out "/>
    <s v="scale_mpi_thin_thin007_2023-06-25_20-34-05.csv "/>
    <s v="e1 10000 100 100000 1 43"/>
    <n v="0"/>
    <n v="0"/>
    <n v="0"/>
    <n v="0"/>
    <x v="2"/>
  </r>
  <r>
    <x v="0"/>
    <x v="0"/>
    <n v="100"/>
    <x v="0"/>
    <x v="42"/>
    <n v="1"/>
    <n v="18.567478000000001"/>
    <n v="9.4979650000000007"/>
    <n v="4.186159"/>
    <n v="0.102101"/>
    <s v="7"/>
    <s v="scale_mpi_thin_job_13937.out "/>
    <s v="scale_mpi_thin_thin007_2023-06-25_20-34-05.csv "/>
    <s v="e1 10000 100 100000 1 42"/>
    <n v="0"/>
    <n v="0"/>
    <n v="0"/>
    <n v="0"/>
    <x v="2"/>
  </r>
  <r>
    <x v="0"/>
    <x v="0"/>
    <n v="100"/>
    <x v="0"/>
    <x v="43"/>
    <n v="1"/>
    <n v="12.876310999999999"/>
    <n v="3.6385390000000002"/>
    <n v="3.596228"/>
    <n v="8.9906E-2"/>
    <s v="7"/>
    <s v="scale_mpi_thin_job_13937.out "/>
    <s v="scale_mpi_thin_thin007_2023-06-25_20-34-05.csv "/>
    <s v="e1 10000 100 100000 1 41"/>
    <n v="0"/>
    <n v="0"/>
    <n v="0"/>
    <n v="0"/>
    <x v="2"/>
  </r>
  <r>
    <x v="0"/>
    <x v="0"/>
    <n v="100"/>
    <x v="0"/>
    <x v="44"/>
    <n v="1"/>
    <n v="13.925936999999999"/>
    <n v="4.2934049999999999"/>
    <n v="4.5037940000000001"/>
    <n v="0.115482"/>
    <s v="7"/>
    <s v="scale_mpi_thin_job_13937.out "/>
    <s v="scale_mpi_thin_thin007_2023-06-25_20-34-05.csv "/>
    <s v="e1 10000 100 100000 1 40"/>
    <n v="0"/>
    <n v="0"/>
    <n v="0"/>
    <n v="0"/>
    <x v="2"/>
  </r>
  <r>
    <x v="0"/>
    <x v="0"/>
    <n v="100"/>
    <x v="0"/>
    <x v="45"/>
    <n v="1"/>
    <n v="12.933294999999999"/>
    <n v="3.2516509999999998"/>
    <n v="6.6611000000000002"/>
    <n v="0.175292"/>
    <s v="7"/>
    <s v="scale_mpi_thin_job_13937.out "/>
    <s v="scale_mpi_thin_thin007_2023-06-25_20-34-05.csv "/>
    <s v="e1 10000 100 100000 1 39"/>
    <n v="0"/>
    <n v="0"/>
    <n v="0"/>
    <n v="0"/>
    <x v="2"/>
  </r>
  <r>
    <x v="0"/>
    <x v="0"/>
    <n v="100"/>
    <x v="0"/>
    <x v="46"/>
    <n v="1"/>
    <n v="14.058881"/>
    <n v="3.9431370000000001"/>
    <n v="3.9115530000000001"/>
    <n v="0.10571800000000001"/>
    <s v="7"/>
    <s v="scale_mpi_thin_job_13937.out "/>
    <s v="scale_mpi_thin_thin007_2023-06-25_20-34-05.csv "/>
    <s v="e1 10000 100 100000 1 38"/>
    <n v="0"/>
    <n v="0"/>
    <n v="0"/>
    <n v="0"/>
    <x v="2"/>
  </r>
  <r>
    <x v="0"/>
    <x v="0"/>
    <n v="100"/>
    <x v="0"/>
    <x v="47"/>
    <n v="1"/>
    <n v="17.997112000000001"/>
    <n v="7.7959509999999996"/>
    <n v="3.8425199999999999"/>
    <n v="0.106737"/>
    <s v="7"/>
    <s v="scale_mpi_thin_job_13937.out "/>
    <s v="scale_mpi_thin_thin007_2023-06-25_20-34-05.csv "/>
    <s v="e1 10000 100 100000 1 37"/>
    <n v="0"/>
    <n v="0"/>
    <n v="0"/>
    <n v="0"/>
    <x v="2"/>
  </r>
  <r>
    <x v="0"/>
    <x v="0"/>
    <n v="100"/>
    <x v="0"/>
    <x v="48"/>
    <n v="1"/>
    <n v="22.936342"/>
    <n v="12.504918999999999"/>
    <n v="3.8866770000000002"/>
    <n v="0.11104799999999999"/>
    <s v="7"/>
    <s v="scale_mpi_thin_job_13937.out "/>
    <s v="scale_mpi_thin_thin007_2023-06-25_20-34-05.csv "/>
    <s v="e1 10000 100 100000 1 36"/>
    <n v="0"/>
    <n v="0"/>
    <n v="0"/>
    <n v="0"/>
    <x v="2"/>
  </r>
  <r>
    <x v="0"/>
    <x v="0"/>
    <n v="100"/>
    <x v="0"/>
    <x v="49"/>
    <n v="1"/>
    <n v="13.762104000000001"/>
    <n v="3.1617760000000001"/>
    <n v="3.8482500000000002"/>
    <n v="0.11318400000000001"/>
    <s v="7"/>
    <s v="scale_mpi_thin_job_13937.out "/>
    <s v="scale_mpi_thin_thin007_2023-06-25_20-34-05.csv "/>
    <s v="e1 10000 100 100000 1 35"/>
    <n v="0"/>
    <n v="0"/>
    <n v="0"/>
    <n v="0"/>
    <x v="2"/>
  </r>
  <r>
    <x v="0"/>
    <x v="0"/>
    <n v="100"/>
    <x v="0"/>
    <x v="50"/>
    <n v="1"/>
    <n v="14.399785"/>
    <n v="3.399654"/>
    <n v="3.6781899999999998"/>
    <n v="0.11146"/>
    <s v="7"/>
    <s v="scale_mpi_thin_job_13937.out "/>
    <s v="scale_mpi_thin_thin007_2023-06-25_20-34-05.csv "/>
    <s v="e1 10000 100 100000 1 34"/>
    <n v="0"/>
    <n v="0"/>
    <n v="0"/>
    <n v="0"/>
    <x v="2"/>
  </r>
  <r>
    <x v="0"/>
    <x v="0"/>
    <n v="100"/>
    <x v="0"/>
    <x v="51"/>
    <n v="1"/>
    <n v="16.135809999999999"/>
    <n v="4.9645060000000001"/>
    <n v="3.5389189999999999"/>
    <n v="0.11059099999999999"/>
    <s v="7"/>
    <s v="scale_mpi_thin_job_13937.out "/>
    <s v="scale_mpi_thin_thin007_2023-06-25_20-34-05.csv "/>
    <s v="e1 10000 100 100000 1 33"/>
    <n v="0"/>
    <n v="0"/>
    <n v="0"/>
    <n v="0"/>
    <x v="2"/>
  </r>
  <r>
    <x v="0"/>
    <x v="0"/>
    <n v="100"/>
    <x v="0"/>
    <x v="52"/>
    <n v="1"/>
    <n v="13.719386999999999"/>
    <n v="2.0294400000000001"/>
    <n v="4.3723679999999998"/>
    <n v="0.141044"/>
    <s v="7"/>
    <s v="scale_mpi_thin_job_13937.out "/>
    <s v="scale_mpi_thin_thin007_2023-06-25_20-34-05.csv "/>
    <s v="e1 10000 100 100000 1 32"/>
    <n v="0"/>
    <n v="0"/>
    <n v="0"/>
    <n v="0"/>
    <x v="2"/>
  </r>
  <r>
    <x v="0"/>
    <x v="0"/>
    <n v="100"/>
    <x v="0"/>
    <x v="53"/>
    <n v="1"/>
    <n v="17.075438999999999"/>
    <n v="5.2964320000000003"/>
    <n v="2.800783"/>
    <n v="9.3358999999999998E-2"/>
    <s v="7"/>
    <s v="scale_mpi_thin_job_13937.out "/>
    <s v="scale_mpi_thin_thin007_2023-06-25_20-34-05.csv "/>
    <s v="e1 10000 100 100000 1 31"/>
    <n v="0"/>
    <n v="0"/>
    <n v="0"/>
    <n v="0"/>
    <x v="2"/>
  </r>
  <r>
    <x v="0"/>
    <x v="0"/>
    <n v="100"/>
    <x v="0"/>
    <x v="54"/>
    <n v="1"/>
    <n v="14.680222000000001"/>
    <n v="2.3257859999999999"/>
    <n v="2.5709529999999998"/>
    <n v="8.8653999999999997E-2"/>
    <s v="7"/>
    <s v="scale_mpi_thin_job_13937.out "/>
    <s v="scale_mpi_thin_thin007_2023-06-25_20-34-05.csv "/>
    <s v="e1 10000 100 100000 1 30"/>
    <n v="0"/>
    <n v="0"/>
    <n v="0"/>
    <n v="0"/>
    <x v="2"/>
  </r>
  <r>
    <x v="0"/>
    <x v="0"/>
    <n v="100"/>
    <x v="0"/>
    <x v="55"/>
    <n v="1"/>
    <n v="16.214555000000001"/>
    <n v="3.5955339999999998"/>
    <n v="2.8710270000000002"/>
    <n v="0.102537"/>
    <s v="7"/>
    <s v="scale_mpi_thin_job_13937.out "/>
    <s v="scale_mpi_thin_thin007_2023-06-25_20-34-05.csv "/>
    <s v="e1 10000 100 100000 1 29"/>
    <n v="0"/>
    <n v="0"/>
    <n v="0"/>
    <n v="0"/>
    <x v="2"/>
  </r>
  <r>
    <x v="0"/>
    <x v="0"/>
    <n v="100"/>
    <x v="0"/>
    <x v="56"/>
    <n v="1"/>
    <n v="14.966469"/>
    <n v="1.9214439999999999"/>
    <n v="2.7657560000000001"/>
    <n v="0.102435"/>
    <s v="7"/>
    <s v="scale_mpi_thin_job_13937.out "/>
    <s v="scale_mpi_thin_thin007_2023-06-25_20-34-05.csv "/>
    <s v="e1 10000 100 100000 1 28"/>
    <n v="0"/>
    <n v="0"/>
    <n v="0"/>
    <n v="0"/>
    <x v="2"/>
  </r>
  <r>
    <x v="0"/>
    <x v="0"/>
    <n v="100"/>
    <x v="0"/>
    <x v="57"/>
    <n v="1"/>
    <n v="14.549595999999999"/>
    <n v="0.93182500000000001"/>
    <n v="2.8692500000000001"/>
    <n v="0.110356"/>
    <s v="7"/>
    <s v="scale_mpi_thin_job_13937.out "/>
    <s v="scale_mpi_thin_thin007_2023-06-25_20-34-05.csv "/>
    <s v="e1 10000 100 100000 1 27"/>
    <n v="0"/>
    <n v="0"/>
    <n v="0"/>
    <n v="0"/>
    <x v="2"/>
  </r>
  <r>
    <x v="0"/>
    <x v="0"/>
    <n v="100"/>
    <x v="0"/>
    <x v="58"/>
    <n v="1"/>
    <n v="14.569411000000001"/>
    <n v="0.64235699999999996"/>
    <n v="2.9221200000000001"/>
    <n v="0.116885"/>
    <s v="7"/>
    <s v="scale_mpi_thin_job_13937.out "/>
    <s v="scale_mpi_thin_thin007_2023-06-25_20-34-05.csv "/>
    <s v="e1 10000 100 100000 1 26"/>
    <n v="0"/>
    <n v="0"/>
    <n v="0"/>
    <n v="0"/>
    <x v="2"/>
  </r>
  <r>
    <x v="0"/>
    <x v="0"/>
    <n v="100"/>
    <x v="0"/>
    <x v="59"/>
    <n v="1"/>
    <n v="15.061793"/>
    <n v="0.473111"/>
    <n v="1.823423"/>
    <n v="7.5976000000000002E-2"/>
    <s v="7"/>
    <s v="scale_mpi_thin_job_13937.out "/>
    <s v="scale_mpi_thin_thin007_2023-06-25_20-34-05.csv "/>
    <s v="e1 10000 100 100000 1 25"/>
    <n v="0"/>
    <n v="0"/>
    <n v="0"/>
    <n v="0"/>
    <x v="2"/>
  </r>
  <r>
    <x v="0"/>
    <x v="0"/>
    <n v="100"/>
    <x v="0"/>
    <x v="60"/>
    <n v="1"/>
    <n v="15.111791"/>
    <n v="0.225573"/>
    <n v="0.85483600000000004"/>
    <n v="3.7166999999999999E-2"/>
    <s v="7"/>
    <s v="scale_mpi_thin_job_13937.out "/>
    <s v="scale_mpi_thin_thin007_2023-06-25_20-34-05.csv "/>
    <s v="e1 10000 100 100000 1 24"/>
    <n v="0"/>
    <n v="0"/>
    <n v="0"/>
    <n v="0"/>
    <x v="2"/>
  </r>
  <r>
    <x v="0"/>
    <x v="0"/>
    <n v="100"/>
    <x v="0"/>
    <x v="61"/>
    <n v="1"/>
    <n v="15.572722000000001"/>
    <n v="0.17407900000000001"/>
    <n v="1.0793509999999999"/>
    <n v="4.9061E-2"/>
    <s v="7"/>
    <s v="scale_mpi_thin_job_13937.out "/>
    <s v="scale_mpi_thin_thin007_2023-06-25_20-34-05.csv "/>
    <s v="e1 10000 100 100000 1 23"/>
    <n v="0"/>
    <n v="0"/>
    <n v="0"/>
    <n v="0"/>
    <x v="2"/>
  </r>
  <r>
    <x v="0"/>
    <x v="0"/>
    <n v="100"/>
    <x v="0"/>
    <x v="62"/>
    <n v="1"/>
    <n v="16.390604"/>
    <n v="0.165491"/>
    <n v="0.86380000000000001"/>
    <n v="4.1133000000000003E-2"/>
    <s v="7"/>
    <s v="scale_mpi_thin_job_13937.out "/>
    <s v="scale_mpi_thin_thin007_2023-06-25_20-34-05.csv "/>
    <s v="e1 10000 100 100000 1 22"/>
    <n v="0"/>
    <n v="0"/>
    <n v="0"/>
    <n v="0"/>
    <x v="2"/>
  </r>
  <r>
    <x v="0"/>
    <x v="0"/>
    <n v="100"/>
    <x v="0"/>
    <x v="63"/>
    <n v="1"/>
    <n v="16.972169000000001"/>
    <n v="0.16375300000000001"/>
    <n v="0.78720199999999996"/>
    <n v="3.9359999999999999E-2"/>
    <s v="7"/>
    <s v="scale_mpi_thin_job_13937.out "/>
    <s v="scale_mpi_thin_thin007_2023-06-25_20-34-05.csv "/>
    <s v="e1 10000 100 100000 1 21"/>
    <n v="0"/>
    <n v="0"/>
    <n v="0"/>
    <n v="0"/>
    <x v="2"/>
  </r>
  <r>
    <x v="0"/>
    <x v="0"/>
    <n v="100"/>
    <x v="0"/>
    <x v="64"/>
    <n v="1"/>
    <n v="17.743749000000001"/>
    <n v="0.16933899999999999"/>
    <n v="0.86406799999999995"/>
    <n v="4.5476999999999997E-2"/>
    <s v="7"/>
    <s v="scale_mpi_thin_job_13937.out "/>
    <s v="scale_mpi_thin_thin007_2023-06-25_20-34-05.csv "/>
    <s v="e1 10000 100 100000 1 20"/>
    <n v="0"/>
    <n v="0"/>
    <n v="0"/>
    <n v="0"/>
    <x v="2"/>
  </r>
  <r>
    <x v="0"/>
    <x v="0"/>
    <n v="100"/>
    <x v="0"/>
    <x v="65"/>
    <n v="1"/>
    <n v="18.659020999999999"/>
    <n v="0.17210700000000001"/>
    <n v="0.81220899999999996"/>
    <n v="4.5123000000000003E-2"/>
    <s v="7"/>
    <s v="scale_mpi_thin_job_13937.out "/>
    <s v="scale_mpi_thin_thin007_2023-06-25_20-34-05.csv "/>
    <s v="e1 10000 100 100000 1 19"/>
    <n v="0"/>
    <n v="0"/>
    <n v="0"/>
    <n v="0"/>
    <x v="2"/>
  </r>
  <r>
    <x v="0"/>
    <x v="0"/>
    <n v="100"/>
    <x v="0"/>
    <x v="66"/>
    <n v="1"/>
    <n v="19.556201000000001"/>
    <n v="0.16894000000000001"/>
    <n v="0.80397099999999999"/>
    <n v="4.7292000000000001E-2"/>
    <s v="7"/>
    <s v="scale_mpi_thin_job_13937.out "/>
    <s v="scale_mpi_thin_thin007_2023-06-25_20-34-05.csv "/>
    <s v="e1 10000 100 100000 1 18"/>
    <n v="0"/>
    <n v="0"/>
    <n v="0"/>
    <n v="0"/>
    <x v="2"/>
  </r>
  <r>
    <x v="0"/>
    <x v="0"/>
    <n v="100"/>
    <x v="0"/>
    <x v="67"/>
    <n v="1"/>
    <n v="20.623754999999999"/>
    <n v="0.169239"/>
    <n v="0.58399599999999996"/>
    <n v="3.6499999999999998E-2"/>
    <s v="7"/>
    <s v="scale_mpi_thin_job_13937.out "/>
    <s v="scale_mpi_thin_thin007_2023-06-25_20-34-05.csv "/>
    <s v="e1 10000 100 100000 1 17"/>
    <n v="0"/>
    <n v="0"/>
    <n v="0"/>
    <n v="0"/>
    <x v="2"/>
  </r>
  <r>
    <x v="0"/>
    <x v="0"/>
    <n v="100"/>
    <x v="0"/>
    <x v="68"/>
    <n v="1"/>
    <n v="21.859470999999999"/>
    <n v="0.16939799999999999"/>
    <n v="0.62620299999999995"/>
    <n v="4.1746999999999999E-2"/>
    <s v="7"/>
    <s v="scale_mpi_thin_job_13937.out "/>
    <s v="scale_mpi_thin_thin007_2023-06-25_20-34-05.csv "/>
    <s v="e1 10000 100 100000 1 16"/>
    <n v="0"/>
    <n v="0"/>
    <n v="0"/>
    <n v="0"/>
    <x v="2"/>
  </r>
  <r>
    <x v="0"/>
    <x v="0"/>
    <n v="100"/>
    <x v="0"/>
    <x v="69"/>
    <n v="1"/>
    <n v="23.24269"/>
    <n v="0.169406"/>
    <n v="0.52519499999999997"/>
    <n v="3.7513999999999999E-2"/>
    <s v="7"/>
    <s v="scale_mpi_thin_job_13937.out "/>
    <s v="scale_mpi_thin_thin007_2023-06-25_20-34-05.csv "/>
    <s v="e1 10000 100 100000 1 15"/>
    <n v="0"/>
    <n v="0"/>
    <n v="0"/>
    <n v="0"/>
    <x v="2"/>
  </r>
  <r>
    <x v="0"/>
    <x v="0"/>
    <n v="100"/>
    <x v="0"/>
    <x v="70"/>
    <n v="1"/>
    <n v="24.757612000000002"/>
    <n v="0.16167599999999999"/>
    <n v="0.49873800000000001"/>
    <n v="3.8364000000000002E-2"/>
    <s v="7"/>
    <s v="scale_mpi_thin_job_13937.out "/>
    <s v="scale_mpi_thin_thin007_2023-06-25_20-34-05.csv "/>
    <s v="e1 10000 100 100000 1 14"/>
    <n v="0"/>
    <n v="0"/>
    <n v="0"/>
    <n v="0"/>
    <x v="2"/>
  </r>
  <r>
    <x v="0"/>
    <x v="0"/>
    <n v="100"/>
    <x v="0"/>
    <x v="71"/>
    <n v="1"/>
    <n v="26.523178000000001"/>
    <n v="0.164576"/>
    <n v="0.50856400000000002"/>
    <n v="4.2380000000000001E-2"/>
    <s v="7"/>
    <s v="scale_mpi_thin_job_13937.out "/>
    <s v="scale_mpi_thin_thin007_2023-06-25_20-34-05.csv "/>
    <s v="e1 10000 100 100000 1 13"/>
    <n v="0"/>
    <n v="0"/>
    <n v="0"/>
    <n v="0"/>
    <x v="2"/>
  </r>
  <r>
    <x v="0"/>
    <x v="0"/>
    <n v="100"/>
    <x v="0"/>
    <x v="12"/>
    <n v="1"/>
    <n v="20.580459999999999"/>
    <n v="14.743038"/>
    <n v="23.357286999999999"/>
    <n v="0.32897599999999999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22.924668"/>
    <n v="17.154299999999999"/>
    <n v="6.5950949999999997"/>
    <n v="9.4215999999999994E-2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18.178972000000002"/>
    <n v="12.326195999999999"/>
    <n v="4.5522989999999997"/>
    <n v="6.5975000000000006E-2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32.538733999999998"/>
    <n v="26.642899"/>
    <n v="5.7370279999999996"/>
    <n v="8.4367999999999999E-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14.168048000000001"/>
    <n v="7.9462520000000003"/>
    <n v="43.517017000000003"/>
    <n v="0.64950799999999997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9.713349000000001"/>
    <n v="13.665010000000001"/>
    <n v="7.0739390000000002"/>
    <n v="0.107181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25.222781000000001"/>
    <n v="19.068556000000001"/>
    <n v="6.9912640000000001"/>
    <n v="0.107558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17.159438999999999"/>
    <n v="10.946808000000001"/>
    <n v="4.0970690000000003"/>
    <n v="6.401700000000000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35.658634999999997"/>
    <n v="29.371355999999999"/>
    <n v="4.0461970000000003"/>
    <n v="6.4225000000000004E-2"/>
    <s v="7"/>
    <s v="scale_mpi_thin_job_13937.out "/>
    <s v="scale_mpi_thin_thin007_2023-06-25_20-34-05.csv "/>
    <s v="e1 10000 100 100000 1 64"/>
    <n v="0"/>
    <n v="0"/>
    <n v="0"/>
    <n v="0"/>
    <x v="2"/>
  </r>
  <r>
    <x v="0"/>
    <x v="0"/>
    <n v="100"/>
    <x v="0"/>
    <x v="21"/>
    <n v="1"/>
    <n v="13.848813"/>
    <n v="7.4926579999999996"/>
    <n v="24.310855"/>
    <n v="0.39211099999999999"/>
    <s v="7"/>
    <s v="scale_mpi_thin_job_13937.out "/>
    <s v="scale_mpi_thin_thin007_2023-06-25_20-34-05.csv "/>
    <s v="e1 10000 100 100000 1 63"/>
    <n v="0"/>
    <n v="0"/>
    <n v="0"/>
    <n v="0"/>
    <x v="2"/>
  </r>
  <r>
    <x v="0"/>
    <x v="0"/>
    <n v="100"/>
    <x v="0"/>
    <x v="22"/>
    <n v="1"/>
    <n v="19.16414"/>
    <n v="12.62426"/>
    <n v="6.9020339999999996"/>
    <n v="0.113148"/>
    <s v="7"/>
    <s v="scale_mpi_thin_job_13937.out "/>
    <s v="scale_mpi_thin_thin007_2023-06-25_20-34-05.csv "/>
    <s v="e1 10000 100 100000 1 62"/>
    <n v="0"/>
    <n v="0"/>
    <n v="0"/>
    <n v="0"/>
    <x v="2"/>
  </r>
  <r>
    <x v="0"/>
    <x v="0"/>
    <n v="100"/>
    <x v="0"/>
    <x v="23"/>
    <n v="1"/>
    <n v="11.452693999999999"/>
    <n v="4.8114189999999999"/>
    <n v="4.0597120000000002"/>
    <n v="6.7662E-2"/>
    <s v="7"/>
    <s v="scale_mpi_thin_job_13937.out "/>
    <s v="scale_mpi_thin_thin007_2023-06-25_20-34-05.csv "/>
    <s v="e1 10000 100 100000 1 61"/>
    <n v="0"/>
    <n v="0"/>
    <n v="0"/>
    <n v="0"/>
    <x v="2"/>
  </r>
  <r>
    <x v="0"/>
    <x v="0"/>
    <n v="100"/>
    <x v="0"/>
    <x v="24"/>
    <n v="1"/>
    <n v="22.369698"/>
    <n v="15.726073"/>
    <n v="3.901319"/>
    <n v="6.6124000000000002E-2"/>
    <s v="7"/>
    <s v="scale_mpi_thin_job_13937.out "/>
    <s v="scale_mpi_thin_thin007_2023-06-25_20-34-05.csv "/>
    <s v="e1 10000 100 100000 1 60"/>
    <n v="0"/>
    <n v="0"/>
    <n v="0"/>
    <n v="0"/>
    <x v="2"/>
  </r>
  <r>
    <x v="0"/>
    <x v="0"/>
    <n v="100"/>
    <x v="0"/>
    <x v="25"/>
    <n v="1"/>
    <n v="21.936247999999999"/>
    <n v="15.009985"/>
    <n v="17.347342000000001"/>
    <n v="0.29909200000000002"/>
    <s v="7"/>
    <s v="scale_mpi_thin_job_13937.out "/>
    <s v="scale_mpi_thin_thin007_2023-06-25_20-34-05.csv "/>
    <s v="e1 10000 100 100000 1 59"/>
    <n v="0"/>
    <n v="0"/>
    <n v="0"/>
    <n v="0"/>
    <x v="2"/>
  </r>
  <r>
    <x v="0"/>
    <x v="0"/>
    <n v="100"/>
    <x v="0"/>
    <x v="26"/>
    <n v="1"/>
    <n v="12.231332999999999"/>
    <n v="5.2196239999999996"/>
    <n v="8.2919440000000009"/>
    <n v="0.14547299999999999"/>
    <s v="7"/>
    <s v="scale_mpi_thin_job_13937.out "/>
    <s v="scale_mpi_thin_thin007_2023-06-25_20-34-05.csv "/>
    <s v="e1 10000 100 100000 1 58"/>
    <n v="0"/>
    <n v="0"/>
    <n v="0"/>
    <n v="0"/>
    <x v="2"/>
  </r>
  <r>
    <x v="0"/>
    <x v="0"/>
    <n v="100"/>
    <x v="0"/>
    <x v="27"/>
    <n v="1"/>
    <n v="13.411336"/>
    <n v="6.256087"/>
    <n v="5.8322039999999999"/>
    <n v="0.104146"/>
    <s v="7"/>
    <s v="scale_mpi_thin_job_13937.out "/>
    <s v="scale_mpi_thin_thin007_2023-06-25_20-34-05.csv "/>
    <s v="e1 10000 100 100000 1 57"/>
    <n v="0"/>
    <n v="0"/>
    <n v="0"/>
    <n v="0"/>
    <x v="2"/>
  </r>
  <r>
    <x v="0"/>
    <x v="0"/>
    <n v="100"/>
    <x v="0"/>
    <x v="28"/>
    <n v="1"/>
    <n v="15.102022"/>
    <n v="7.7961140000000002"/>
    <n v="6.733066"/>
    <n v="0.122419"/>
    <s v="7"/>
    <s v="scale_mpi_thin_job_13937.out "/>
    <s v="scale_mpi_thin_thin007_2023-06-25_20-34-05.csv "/>
    <s v="e1 10000 100 100000 1 56"/>
    <n v="0"/>
    <n v="0"/>
    <n v="0"/>
    <n v="0"/>
    <x v="2"/>
  </r>
  <r>
    <x v="0"/>
    <x v="0"/>
    <n v="100"/>
    <x v="0"/>
    <x v="29"/>
    <n v="1"/>
    <n v="25.934358"/>
    <n v="18.621323"/>
    <n v="5.7261420000000003"/>
    <n v="0.10604"/>
    <s v="7"/>
    <s v="scale_mpi_thin_job_13937.out "/>
    <s v="scale_mpi_thin_thin007_2023-06-25_20-34-05.csv "/>
    <s v="e1 10000 100 100000 1 55"/>
    <n v="0"/>
    <n v="0"/>
    <n v="0"/>
    <n v="0"/>
    <x v="2"/>
  </r>
  <r>
    <x v="0"/>
    <x v="0"/>
    <n v="100"/>
    <x v="0"/>
    <x v="30"/>
    <n v="1"/>
    <n v="12.07095"/>
    <n v="4.644209"/>
    <n v="5.9984909999999996"/>
    <n v="0.113179"/>
    <s v="7"/>
    <s v="scale_mpi_thin_job_13937.out "/>
    <s v="scale_mpi_thin_thin007_2023-06-25_20-34-05.csv "/>
    <s v="e1 10000 100 100000 1 54"/>
    <n v="0"/>
    <n v="0"/>
    <n v="0"/>
    <n v="0"/>
    <x v="2"/>
  </r>
  <r>
    <x v="0"/>
    <x v="0"/>
    <n v="100"/>
    <x v="0"/>
    <x v="31"/>
    <n v="1"/>
    <n v="12.773705"/>
    <n v="5.1430309999999997"/>
    <n v="5.9215309999999999"/>
    <n v="0.113876"/>
    <s v="7"/>
    <s v="scale_mpi_thin_job_13937.out "/>
    <s v="scale_mpi_thin_thin007_2023-06-25_20-34-05.csv "/>
    <s v="e1 10000 100 100000 1 53"/>
    <n v="0"/>
    <n v="0"/>
    <n v="0"/>
    <n v="0"/>
    <x v="2"/>
  </r>
  <r>
    <x v="0"/>
    <x v="0"/>
    <n v="100"/>
    <x v="0"/>
    <x v="32"/>
    <n v="1"/>
    <n v="13.97574"/>
    <n v="6.3649240000000002"/>
    <n v="7.1011819999999997"/>
    <n v="0.139239"/>
    <s v="7"/>
    <s v="scale_mpi_thin_job_13937.out "/>
    <s v="scale_mpi_thin_thin007_2023-06-25_20-34-05.csv "/>
    <s v="e1 10000 100 100000 1 52"/>
    <n v="0"/>
    <n v="0"/>
    <n v="0"/>
    <n v="0"/>
    <x v="2"/>
  </r>
  <r>
    <x v="0"/>
    <x v="0"/>
    <n v="100"/>
    <x v="0"/>
    <x v="33"/>
    <n v="1"/>
    <n v="13.452018000000001"/>
    <n v="5.5684040000000001"/>
    <n v="5.5594460000000003"/>
    <n v="0.111189"/>
    <s v="7"/>
    <s v="scale_mpi_thin_job_13937.out "/>
    <s v="scale_mpi_thin_thin007_2023-06-25_20-34-05.csv "/>
    <s v="e1 10000 100 100000 1 51"/>
    <n v="0"/>
    <n v="0"/>
    <n v="0"/>
    <n v="0"/>
    <x v="2"/>
  </r>
  <r>
    <x v="0"/>
    <x v="0"/>
    <n v="100"/>
    <x v="0"/>
    <x v="34"/>
    <n v="1"/>
    <n v="22.683555999999999"/>
    <n v="14.77164"/>
    <n v="4.9676989999999996"/>
    <n v="0.101382"/>
    <s v="7"/>
    <s v="scale_mpi_thin_job_13937.out "/>
    <s v="scale_mpi_thin_thin007_2023-06-25_20-34-05.csv "/>
    <s v="e1 10000 100 100000 1 50"/>
    <n v="0"/>
    <n v="0"/>
    <n v="0"/>
    <n v="0"/>
    <x v="2"/>
  </r>
  <r>
    <x v="0"/>
    <x v="0"/>
    <n v="100"/>
    <x v="0"/>
    <x v="35"/>
    <n v="1"/>
    <n v="12.997686"/>
    <n v="4.9442959999999996"/>
    <n v="5.2109709999999998"/>
    <n v="0.10856200000000001"/>
    <s v="7"/>
    <s v="scale_mpi_thin_job_13937.out "/>
    <s v="scale_mpi_thin_thin007_2023-06-25_20-34-05.csv "/>
    <s v="e1 10000 100 100000 1 49"/>
    <n v="0"/>
    <n v="0"/>
    <n v="0"/>
    <n v="0"/>
    <x v="2"/>
  </r>
  <r>
    <x v="0"/>
    <x v="0"/>
    <n v="100"/>
    <x v="0"/>
    <x v="36"/>
    <n v="1"/>
    <n v="27.850549999999998"/>
    <n v="19.748370999999999"/>
    <n v="6.5125900000000003"/>
    <n v="0.13856599999999999"/>
    <s v="7"/>
    <s v="scale_mpi_thin_job_13937.out "/>
    <s v="scale_mpi_thin_thin007_2023-06-25_20-34-05.csv "/>
    <s v="e1 10000 100 100000 1 48"/>
    <n v="0"/>
    <n v="0"/>
    <n v="0"/>
    <n v="0"/>
    <x v="2"/>
  </r>
  <r>
    <x v="0"/>
    <x v="0"/>
    <n v="100"/>
    <x v="0"/>
    <x v="37"/>
    <n v="1"/>
    <n v="12.845241"/>
    <n v="4.5443069999999999"/>
    <n v="5.9567170000000003"/>
    <n v="0.129494"/>
    <s v="7"/>
    <s v="scale_mpi_thin_job_13937.out "/>
    <s v="scale_mpi_thin_thin007_2023-06-25_20-34-05.csv "/>
    <s v="e1 10000 100 100000 1 47"/>
    <n v="0"/>
    <n v="0"/>
    <n v="0"/>
    <n v="0"/>
    <x v="2"/>
  </r>
  <r>
    <x v="0"/>
    <x v="0"/>
    <n v="100"/>
    <x v="0"/>
    <x v="38"/>
    <n v="1"/>
    <n v="13.827730000000001"/>
    <n v="5.3664630000000004"/>
    <n v="10.368945999999999"/>
    <n v="0.23042099999999999"/>
    <s v="7"/>
    <s v="scale_mpi_thin_job_13937.out "/>
    <s v="scale_mpi_thin_thin007_2023-06-25_20-34-05.csv "/>
    <s v="e1 10000 100 100000 1 46"/>
    <n v="0"/>
    <n v="0"/>
    <n v="0"/>
    <n v="0"/>
    <x v="2"/>
  </r>
  <r>
    <x v="0"/>
    <x v="0"/>
    <n v="100"/>
    <x v="0"/>
    <x v="39"/>
    <n v="1"/>
    <n v="16.298636999999999"/>
    <n v="7.6936850000000003"/>
    <n v="10.463081000000001"/>
    <n v="0.23779700000000001"/>
    <s v="7"/>
    <s v="scale_mpi_thin_job_13937.out "/>
    <s v="scale_mpi_thin_thin007_2023-06-25_20-34-05.csv "/>
    <s v="e1 10000 100 100000 1 45"/>
    <n v="0"/>
    <n v="0"/>
    <n v="0"/>
    <n v="0"/>
    <x v="2"/>
  </r>
  <r>
    <x v="0"/>
    <x v="0"/>
    <n v="100"/>
    <x v="0"/>
    <x v="40"/>
    <n v="1"/>
    <n v="13.496657000000001"/>
    <n v="4.7139309999999996"/>
    <n v="7.2780019999999999"/>
    <n v="0.16925599999999999"/>
    <s v="7"/>
    <s v="scale_mpi_thin_job_13937.out "/>
    <s v="scale_mpi_thin_thin007_2023-06-25_20-34-05.csv "/>
    <s v="e1 10000 100 100000 1 44"/>
    <n v="0"/>
    <n v="0"/>
    <n v="0"/>
    <n v="0"/>
    <x v="2"/>
  </r>
  <r>
    <x v="0"/>
    <x v="0"/>
    <n v="100"/>
    <x v="0"/>
    <x v="41"/>
    <n v="1"/>
    <n v="13.985125"/>
    <n v="5.0146240000000004"/>
    <n v="4.6620980000000003"/>
    <n v="0.111002"/>
    <s v="7"/>
    <s v="scale_mpi_thin_job_13937.out "/>
    <s v="scale_mpi_thin_thin007_2023-06-25_20-34-05.csv "/>
    <s v="e1 10000 100 100000 1 43"/>
    <n v="0"/>
    <n v="0"/>
    <n v="0"/>
    <n v="0"/>
    <x v="2"/>
  </r>
  <r>
    <x v="0"/>
    <x v="0"/>
    <n v="100"/>
    <x v="0"/>
    <x v="42"/>
    <n v="1"/>
    <n v="13.578744"/>
    <n v="4.5589579999999996"/>
    <n v="3.891813"/>
    <n v="9.4922000000000006E-2"/>
    <s v="7"/>
    <s v="scale_mpi_thin_job_13937.out "/>
    <s v="scale_mpi_thin_thin007_2023-06-25_20-34-05.csv "/>
    <s v="e1 10000 100 100000 1 42"/>
    <n v="0"/>
    <n v="0"/>
    <n v="0"/>
    <n v="0"/>
    <x v="2"/>
  </r>
  <r>
    <x v="0"/>
    <x v="0"/>
    <n v="100"/>
    <x v="0"/>
    <x v="43"/>
    <n v="1"/>
    <n v="14.149151"/>
    <n v="4.6756640000000003"/>
    <n v="4.3056489999999998"/>
    <n v="0.107641"/>
    <s v="7"/>
    <s v="scale_mpi_thin_job_13937.out "/>
    <s v="scale_mpi_thin_thin007_2023-06-25_20-34-05.csv "/>
    <s v="e1 10000 100 100000 1 41"/>
    <n v="0"/>
    <n v="0"/>
    <n v="0"/>
    <n v="0"/>
    <x v="2"/>
  </r>
  <r>
    <x v="0"/>
    <x v="0"/>
    <n v="100"/>
    <x v="0"/>
    <x v="44"/>
    <n v="1"/>
    <n v="14.314493000000001"/>
    <n v="4.7887409999999999"/>
    <n v="4.4978319999999998"/>
    <n v="0.115329"/>
    <s v="7"/>
    <s v="scale_mpi_thin_job_13937.out "/>
    <s v="scale_mpi_thin_thin007_2023-06-25_20-34-05.csv "/>
    <s v="e1 10000 100 100000 1 40"/>
    <n v="0"/>
    <n v="0"/>
    <n v="0"/>
    <n v="0"/>
    <x v="2"/>
  </r>
  <r>
    <x v="0"/>
    <x v="0"/>
    <n v="100"/>
    <x v="0"/>
    <x v="45"/>
    <n v="1"/>
    <n v="12.254434"/>
    <n v="2.4557799999999999"/>
    <n v="3.5319739999999999"/>
    <n v="9.2947000000000002E-2"/>
    <s v="7"/>
    <s v="scale_mpi_thin_job_13937.out "/>
    <s v="scale_mpi_thin_thin007_2023-06-25_20-34-05.csv "/>
    <s v="e1 10000 100 100000 1 39"/>
    <n v="0"/>
    <n v="0"/>
    <n v="0"/>
    <n v="0"/>
    <x v="2"/>
  </r>
  <r>
    <x v="0"/>
    <x v="0"/>
    <n v="100"/>
    <x v="0"/>
    <x v="46"/>
    <n v="1"/>
    <n v="12.532553999999999"/>
    <n v="2.6558959999999998"/>
    <n v="3.5446"/>
    <n v="9.5799999999999996E-2"/>
    <s v="7"/>
    <s v="scale_mpi_thin_job_13937.out "/>
    <s v="scale_mpi_thin_thin007_2023-06-25_20-34-05.csv "/>
    <s v="e1 10000 100 100000 1 38"/>
    <n v="0"/>
    <n v="0"/>
    <n v="0"/>
    <n v="0"/>
    <x v="2"/>
  </r>
  <r>
    <x v="0"/>
    <x v="0"/>
    <n v="100"/>
    <x v="0"/>
    <x v="47"/>
    <n v="1"/>
    <n v="15.630891"/>
    <n v="5.3769200000000001"/>
    <n v="2.6783100000000002"/>
    <n v="7.4397000000000005E-2"/>
    <s v="7"/>
    <s v="scale_mpi_thin_job_13937.out "/>
    <s v="scale_mpi_thin_thin007_2023-06-25_20-34-05.csv "/>
    <s v="e1 10000 100 100000 1 37"/>
    <n v="0"/>
    <n v="0"/>
    <n v="0"/>
    <n v="0"/>
    <x v="2"/>
  </r>
  <r>
    <x v="0"/>
    <x v="0"/>
    <n v="100"/>
    <x v="0"/>
    <x v="48"/>
    <n v="1"/>
    <n v="13.326905999999999"/>
    <n v="2.9212159999999998"/>
    <n v="3.4948329999999999"/>
    <n v="9.9851999999999996E-2"/>
    <s v="7"/>
    <s v="scale_mpi_thin_job_13937.out "/>
    <s v="scale_mpi_thin_thin007_2023-06-25_20-34-05.csv "/>
    <s v="e1 10000 100 100000 1 36"/>
    <n v="0"/>
    <n v="0"/>
    <n v="0"/>
    <n v="0"/>
    <x v="2"/>
  </r>
  <r>
    <x v="0"/>
    <x v="0"/>
    <n v="100"/>
    <x v="0"/>
    <x v="49"/>
    <n v="1"/>
    <n v="14.250952"/>
    <n v="3.4014679999999999"/>
    <n v="4.3086409999999997"/>
    <n v="0.126725"/>
    <s v="7"/>
    <s v="scale_mpi_thin_job_13937.out "/>
    <s v="scale_mpi_thin_thin007_2023-06-25_20-34-05.csv "/>
    <s v="e1 10000 100 100000 1 35"/>
    <n v="0"/>
    <n v="0"/>
    <n v="0"/>
    <n v="0"/>
    <x v="2"/>
  </r>
  <r>
    <x v="0"/>
    <x v="0"/>
    <n v="100"/>
    <x v="0"/>
    <x v="50"/>
    <n v="1"/>
    <n v="13.952634"/>
    <n v="3.0833520000000001"/>
    <n v="3.8279770000000002"/>
    <n v="0.115999"/>
    <s v="7"/>
    <s v="scale_mpi_thin_job_13937.out "/>
    <s v="scale_mpi_thin_thin007_2023-06-25_20-34-05.csv "/>
    <s v="e1 10000 100 100000 1 34"/>
    <n v="0"/>
    <n v="0"/>
    <n v="0"/>
    <n v="0"/>
    <x v="2"/>
  </r>
  <r>
    <x v="0"/>
    <x v="0"/>
    <n v="100"/>
    <x v="0"/>
    <x v="51"/>
    <n v="1"/>
    <n v="13.831982999999999"/>
    <n v="2.5182980000000001"/>
    <n v="3.001735"/>
    <n v="9.3803999999999998E-2"/>
    <s v="7"/>
    <s v="scale_mpi_thin_job_13937.out "/>
    <s v="scale_mpi_thin_thin007_2023-06-25_20-34-05.csv "/>
    <s v="e1 10000 100 100000 1 33"/>
    <n v="0"/>
    <n v="0"/>
    <n v="0"/>
    <n v="0"/>
    <x v="2"/>
  </r>
  <r>
    <x v="0"/>
    <x v="0"/>
    <n v="100"/>
    <x v="0"/>
    <x v="52"/>
    <n v="1"/>
    <n v="13.403643000000001"/>
    <n v="1.9530639999999999"/>
    <n v="2.9253960000000001"/>
    <n v="9.4367999999999994E-2"/>
    <s v="7"/>
    <s v="scale_mpi_thin_job_13937.out "/>
    <s v="scale_mpi_thin_thin007_2023-06-25_20-34-05.csv "/>
    <s v="e1 10000 100 100000 1 32"/>
    <n v="0"/>
    <n v="0"/>
    <n v="0"/>
    <n v="0"/>
    <x v="2"/>
  </r>
  <r>
    <x v="0"/>
    <x v="0"/>
    <n v="100"/>
    <x v="0"/>
    <x v="53"/>
    <n v="1"/>
    <n v="13.634258000000001"/>
    <n v="1.5532539999999999"/>
    <n v="3.1169229999999999"/>
    <n v="0.103897"/>
    <s v="7"/>
    <s v="scale_mpi_thin_job_13937.out "/>
    <s v="scale_mpi_thin_thin007_2023-06-25_20-34-05.csv "/>
    <s v="e1 10000 100 100000 1 31"/>
    <n v="0"/>
    <n v="0"/>
    <n v="0"/>
    <n v="0"/>
    <x v="2"/>
  </r>
  <r>
    <x v="0"/>
    <x v="0"/>
    <n v="100"/>
    <x v="0"/>
    <x v="54"/>
    <n v="1"/>
    <n v="13.591194"/>
    <n v="1.4487019999999999"/>
    <n v="2.5567359999999999"/>
    <n v="8.8163000000000005E-2"/>
    <s v="7"/>
    <s v="scale_mpi_thin_job_13937.out "/>
    <s v="scale_mpi_thin_thin007_2023-06-25_20-34-05.csv "/>
    <s v="e1 10000 100 100000 1 30"/>
    <n v="0"/>
    <n v="0"/>
    <n v="0"/>
    <n v="0"/>
    <x v="2"/>
  </r>
  <r>
    <x v="0"/>
    <x v="0"/>
    <n v="100"/>
    <x v="0"/>
    <x v="55"/>
    <n v="1"/>
    <n v="14.393763"/>
    <n v="1.555032"/>
    <n v="2.806241"/>
    <n v="0.10022300000000001"/>
    <s v="7"/>
    <s v="scale_mpi_thin_job_13937.out "/>
    <s v="scale_mpi_thin_thin007_2023-06-25_20-34-05.csv "/>
    <s v="e1 10000 100 100000 1 29"/>
    <n v="0"/>
    <n v="0"/>
    <n v="0"/>
    <n v="0"/>
    <x v="2"/>
  </r>
  <r>
    <x v="0"/>
    <x v="0"/>
    <n v="100"/>
    <x v="0"/>
    <x v="56"/>
    <n v="1"/>
    <n v="15.590897999999999"/>
    <n v="2.6877330000000001"/>
    <n v="2.4960830000000001"/>
    <n v="9.2448000000000002E-2"/>
    <s v="7"/>
    <s v="scale_mpi_thin_job_13937.out "/>
    <s v="scale_mpi_thin_thin007_2023-06-25_20-34-05.csv "/>
    <s v="e1 10000 100 100000 1 28"/>
    <n v="0"/>
    <n v="0"/>
    <n v="0"/>
    <n v="0"/>
    <x v="2"/>
  </r>
  <r>
    <x v="0"/>
    <x v="0"/>
    <n v="100"/>
    <x v="0"/>
    <x v="57"/>
    <n v="1"/>
    <n v="14.449094000000001"/>
    <n v="0.98316899999999996"/>
    <n v="2.782883"/>
    <n v="0.107034"/>
    <s v="7"/>
    <s v="scale_mpi_thin_job_13937.out "/>
    <s v="scale_mpi_thin_thin007_2023-06-25_20-34-05.csv "/>
    <s v="e1 10000 100 100000 1 27"/>
    <n v="0"/>
    <n v="0"/>
    <n v="0"/>
    <n v="0"/>
    <x v="2"/>
  </r>
  <r>
    <x v="0"/>
    <x v="0"/>
    <n v="100"/>
    <x v="0"/>
    <x v="58"/>
    <n v="1"/>
    <n v="14.675055"/>
    <n v="0.72796799999999995"/>
    <n v="2.1763859999999999"/>
    <n v="8.7054999999999993E-2"/>
    <s v="7"/>
    <s v="scale_mpi_thin_job_13937.out "/>
    <s v="scale_mpi_thin_thin007_2023-06-25_20-34-05.csv "/>
    <s v="e1 10000 100 100000 1 26"/>
    <n v="0"/>
    <n v="0"/>
    <n v="0"/>
    <n v="0"/>
    <x v="2"/>
  </r>
  <r>
    <x v="0"/>
    <x v="0"/>
    <n v="100"/>
    <x v="0"/>
    <x v="59"/>
    <n v="1"/>
    <n v="15.040539000000001"/>
    <n v="0.60528899999999997"/>
    <n v="4.1906499999999998"/>
    <n v="0.17460999999999999"/>
    <s v="7"/>
    <s v="scale_mpi_thin_job_13937.out "/>
    <s v="scale_mpi_thin_thin007_2023-06-25_20-34-05.csv "/>
    <s v="e1 10000 100 100000 1 25"/>
    <n v="0"/>
    <n v="0"/>
    <n v="0"/>
    <n v="0"/>
    <x v="2"/>
  </r>
  <r>
    <x v="0"/>
    <x v="0"/>
    <n v="100"/>
    <x v="0"/>
    <x v="60"/>
    <n v="1"/>
    <n v="15.059932"/>
    <n v="0.18559999999999999"/>
    <n v="1.028713"/>
    <n v="4.4727000000000003E-2"/>
    <s v="7"/>
    <s v="scale_mpi_thin_job_13937.out "/>
    <s v="scale_mpi_thin_thin007_2023-06-25_20-34-05.csv "/>
    <s v="e1 10000 100 100000 1 24"/>
    <n v="0"/>
    <n v="0"/>
    <n v="0"/>
    <n v="0"/>
    <x v="2"/>
  </r>
  <r>
    <x v="0"/>
    <x v="0"/>
    <n v="100"/>
    <x v="0"/>
    <x v="61"/>
    <n v="1"/>
    <n v="15.622923999999999"/>
    <n v="0.198403"/>
    <n v="1.4270499999999999"/>
    <n v="6.4865999999999993E-2"/>
    <s v="7"/>
    <s v="scale_mpi_thin_job_13937.out "/>
    <s v="scale_mpi_thin_thin007_2023-06-25_20-34-05.csv "/>
    <s v="e1 10000 100 100000 1 23"/>
    <n v="0"/>
    <n v="0"/>
    <n v="0"/>
    <n v="0"/>
    <x v="2"/>
  </r>
  <r>
    <x v="0"/>
    <x v="0"/>
    <n v="100"/>
    <x v="0"/>
    <x v="62"/>
    <n v="1"/>
    <n v="16.393836"/>
    <n v="0.163853"/>
    <n v="0.92934799999999995"/>
    <n v="4.4255000000000003E-2"/>
    <s v="7"/>
    <s v="scale_mpi_thin_job_13937.out "/>
    <s v="scale_mpi_thin_thin007_2023-06-25_20-34-05.csv "/>
    <s v="e1 10000 100 100000 1 22"/>
    <n v="0"/>
    <n v="0"/>
    <n v="0"/>
    <n v="0"/>
    <x v="2"/>
  </r>
  <r>
    <x v="0"/>
    <x v="0"/>
    <n v="100"/>
    <x v="0"/>
    <x v="63"/>
    <n v="1"/>
    <n v="16.957115000000002"/>
    <n v="0.171738"/>
    <n v="0.84731100000000004"/>
    <n v="4.2366000000000001E-2"/>
    <s v="7"/>
    <s v="scale_mpi_thin_job_13937.out "/>
    <s v="scale_mpi_thin_thin007_2023-06-25_20-34-05.csv "/>
    <s v="e1 10000 100 100000 1 21"/>
    <n v="0"/>
    <n v="0"/>
    <n v="0"/>
    <n v="0"/>
    <x v="2"/>
  </r>
  <r>
    <x v="0"/>
    <x v="0"/>
    <n v="100"/>
    <x v="0"/>
    <x v="64"/>
    <n v="1"/>
    <n v="17.731401999999999"/>
    <n v="0.16553499999999999"/>
    <n v="0.70983099999999999"/>
    <n v="3.7359999999999997E-2"/>
    <s v="7"/>
    <s v="scale_mpi_thin_job_13937.out "/>
    <s v="scale_mpi_thin_thin007_2023-06-25_20-34-05.csv "/>
    <s v="e1 10000 100 100000 1 20"/>
    <n v="0"/>
    <n v="0"/>
    <n v="0"/>
    <n v="0"/>
    <x v="2"/>
  </r>
  <r>
    <x v="0"/>
    <x v="0"/>
    <n v="100"/>
    <x v="0"/>
    <x v="65"/>
    <n v="1"/>
    <n v="18.632625999999998"/>
    <n v="0.17044500000000001"/>
    <n v="0.81577299999999997"/>
    <n v="4.5321E-2"/>
    <s v="7"/>
    <s v="scale_mpi_thin_job_13937.out "/>
    <s v="scale_mpi_thin_thin007_2023-06-25_20-34-05.csv "/>
    <s v="e1 10000 100 100000 1 19"/>
    <n v="0"/>
    <n v="0"/>
    <n v="0"/>
    <n v="0"/>
    <x v="2"/>
  </r>
  <r>
    <x v="0"/>
    <x v="0"/>
    <n v="100"/>
    <x v="0"/>
    <x v="66"/>
    <n v="1"/>
    <n v="19.629518999999998"/>
    <n v="0.15928200000000001"/>
    <n v="0.65213699999999997"/>
    <n v="3.8360999999999999E-2"/>
    <s v="7"/>
    <s v="scale_mpi_thin_job_13937.out "/>
    <s v="scale_mpi_thin_thin007_2023-06-25_20-34-05.csv "/>
    <s v="e1 10000 100 100000 1 18"/>
    <n v="0"/>
    <n v="0"/>
    <n v="0"/>
    <n v="0"/>
    <x v="2"/>
  </r>
  <r>
    <x v="0"/>
    <x v="0"/>
    <n v="100"/>
    <x v="0"/>
    <x v="67"/>
    <n v="1"/>
    <n v="20.670052999999999"/>
    <n v="0.164573"/>
    <n v="0.65604600000000002"/>
    <n v="4.1002999999999998E-2"/>
    <s v="7"/>
    <s v="scale_mpi_thin_job_13937.out "/>
    <s v="scale_mpi_thin_thin007_2023-06-25_20-34-05.csv "/>
    <s v="e1 10000 100 100000 1 17"/>
    <n v="0"/>
    <n v="0"/>
    <n v="0"/>
    <n v="0"/>
    <x v="2"/>
  </r>
  <r>
    <x v="0"/>
    <x v="0"/>
    <n v="100"/>
    <x v="0"/>
    <x v="68"/>
    <n v="1"/>
    <n v="21.793537000000001"/>
    <n v="0.160166"/>
    <n v="0.544659"/>
    <n v="3.6311000000000003E-2"/>
    <s v="7"/>
    <s v="scale_mpi_thin_job_13937.out "/>
    <s v="scale_mpi_thin_thin007_2023-06-25_20-34-05.csv "/>
    <s v="e1 10000 100 100000 1 16"/>
    <n v="0"/>
    <n v="0"/>
    <n v="0"/>
    <n v="0"/>
    <x v="2"/>
  </r>
  <r>
    <x v="0"/>
    <x v="0"/>
    <n v="100"/>
    <x v="0"/>
    <x v="69"/>
    <n v="1"/>
    <n v="23.183797999999999"/>
    <n v="0.15593799999999999"/>
    <n v="0.49023899999999998"/>
    <n v="3.5017E-2"/>
    <s v="7"/>
    <s v="scale_mpi_thin_job_13937.out "/>
    <s v="scale_mpi_thin_thin007_2023-06-25_20-34-05.csv "/>
    <s v="e1 10000 100 100000 1 15"/>
    <n v="0"/>
    <n v="0"/>
    <n v="0"/>
    <n v="0"/>
    <x v="2"/>
  </r>
  <r>
    <x v="0"/>
    <x v="0"/>
    <n v="100"/>
    <x v="0"/>
    <x v="70"/>
    <n v="1"/>
    <n v="24.778898999999999"/>
    <n v="0.156746"/>
    <n v="0.49487799999999998"/>
    <n v="3.8067999999999998E-2"/>
    <s v="7"/>
    <s v="scale_mpi_thin_job_13937.out "/>
    <s v="scale_mpi_thin_thin007_2023-06-25_20-34-05.csv "/>
    <s v="e1 10000 100 100000 1 14"/>
    <n v="0"/>
    <n v="0"/>
    <n v="0"/>
    <n v="0"/>
    <x v="2"/>
  </r>
  <r>
    <x v="0"/>
    <x v="0"/>
    <n v="100"/>
    <x v="0"/>
    <x v="71"/>
    <n v="1"/>
    <n v="26.599764"/>
    <n v="0.167739"/>
    <n v="0.480296"/>
    <n v="4.0024999999999998E-2"/>
    <s v="7"/>
    <s v="scale_mpi_thin_job_13937.out "/>
    <s v="scale_mpi_thin_thin007_2023-06-25_20-34-05.csv "/>
    <s v="e1 10000 100 100000 1 13"/>
    <n v="0"/>
    <n v="0"/>
    <n v="0"/>
    <n v="0"/>
    <x v="2"/>
  </r>
  <r>
    <x v="0"/>
    <x v="0"/>
    <n v="100"/>
    <x v="0"/>
    <x v="12"/>
    <n v="1"/>
    <n v="30.889585"/>
    <n v="25.000699000000001"/>
    <n v="20.752209000000001"/>
    <n v="0.29228500000000002"/>
    <s v="7"/>
    <s v="scale_mpi_thin_job_13937.out "/>
    <s v="scale_mpi_thin_thin007_2023-06-25_20-34-05.csv "/>
    <s v="e1 10000 100 100000 1 72"/>
    <e v="#N/A"/>
    <e v="#N/A"/>
    <e v="#N/A"/>
    <e v="#N/A"/>
    <x v="1"/>
  </r>
  <r>
    <x v="0"/>
    <x v="0"/>
    <n v="100"/>
    <x v="0"/>
    <x v="13"/>
    <n v="1"/>
    <n v="37.211326999999997"/>
    <n v="31.417189"/>
    <n v="19.997430000000001"/>
    <n v="0.28567799999999999"/>
    <s v="7"/>
    <s v="scale_mpi_thin_job_13937.out "/>
    <s v="scale_mpi_thin_thin007_2023-06-25_20-34-05.csv "/>
    <s v="e1 10000 100 100000 1 71"/>
    <e v="#N/A"/>
    <e v="#N/A"/>
    <e v="#N/A"/>
    <e v="#N/A"/>
    <x v="1"/>
  </r>
  <r>
    <x v="0"/>
    <x v="0"/>
    <n v="100"/>
    <x v="0"/>
    <x v="14"/>
    <n v="1"/>
    <n v="37.222141000000001"/>
    <n v="31.345237000000001"/>
    <n v="17.427503999999999"/>
    <n v="0.25257299999999999"/>
    <s v="7"/>
    <s v="scale_mpi_thin_job_13937.out "/>
    <s v="scale_mpi_thin_thin007_2023-06-25_20-34-05.csv "/>
    <s v="e1 10000 100 100000 1 70"/>
    <e v="#N/A"/>
    <e v="#N/A"/>
    <e v="#N/A"/>
    <e v="#N/A"/>
    <x v="1"/>
  </r>
  <r>
    <x v="0"/>
    <x v="0"/>
    <n v="100"/>
    <x v="0"/>
    <x v="15"/>
    <n v="1"/>
    <n v="28.123701000000001"/>
    <n v="22.22381"/>
    <n v="22.245881000000001"/>
    <n v="0.32714500000000002"/>
    <s v="7"/>
    <s v="scale_mpi_thin_job_13937.out "/>
    <s v="scale_mpi_thin_thin007_2023-06-25_20-34-05.csv "/>
    <s v="e1 10000 100 100000 1 69"/>
    <e v="#N/A"/>
    <e v="#N/A"/>
    <e v="#N/A"/>
    <e v="#N/A"/>
    <x v="1"/>
  </r>
  <r>
    <x v="0"/>
    <x v="0"/>
    <n v="100"/>
    <x v="0"/>
    <x v="16"/>
    <n v="1"/>
    <n v="23.089480999999999"/>
    <n v="17.112556999999999"/>
    <n v="8.4536200000000008"/>
    <n v="0.12617300000000001"/>
    <s v="7"/>
    <s v="scale_mpi_thin_job_13937.out "/>
    <s v="scale_mpi_thin_thin007_2023-06-25_20-34-05.csv "/>
    <s v="e1 10000 100 100000 1 68"/>
    <e v="#N/A"/>
    <e v="#N/A"/>
    <e v="#N/A"/>
    <e v="#N/A"/>
    <x v="1"/>
  </r>
  <r>
    <x v="0"/>
    <x v="0"/>
    <n v="100"/>
    <x v="0"/>
    <x v="17"/>
    <n v="1"/>
    <n v="15.027958999999999"/>
    <n v="8.9616089999999993"/>
    <n v="4.0013420000000002"/>
    <n v="6.0625999999999999E-2"/>
    <s v="7"/>
    <s v="scale_mpi_thin_job_13937.out "/>
    <s v="scale_mpi_thin_thin007_2023-06-25_20-34-05.csv "/>
    <s v="e1 10000 100 100000 1 67"/>
    <e v="#N/A"/>
    <e v="#N/A"/>
    <e v="#N/A"/>
    <e v="#N/A"/>
    <x v="1"/>
  </r>
  <r>
    <x v="0"/>
    <x v="0"/>
    <n v="100"/>
    <x v="0"/>
    <x v="18"/>
    <n v="1"/>
    <n v="18.638003999999999"/>
    <n v="12.433230999999999"/>
    <n v="3.8014790000000001"/>
    <n v="5.8484000000000001E-2"/>
    <s v="7"/>
    <s v="scale_mpi_thin_job_13937.out "/>
    <s v="scale_mpi_thin_thin007_2023-06-25_20-34-05.csv "/>
    <s v="e1 10000 100 100000 1 66"/>
    <e v="#N/A"/>
    <e v="#N/A"/>
    <e v="#N/A"/>
    <e v="#N/A"/>
    <x v="1"/>
  </r>
  <r>
    <x v="0"/>
    <x v="0"/>
    <n v="100"/>
    <x v="0"/>
    <x v="19"/>
    <n v="1"/>
    <n v="22.309805000000001"/>
    <n v="16.1175"/>
    <n v="4.5337610000000002"/>
    <n v="7.084E-2"/>
    <s v="7"/>
    <s v="scale_mpi_thin_job_13937.out "/>
    <s v="scale_mpi_thin_thin007_2023-06-25_20-34-05.csv "/>
    <s v="e1 10000 100 100000 1 65"/>
    <e v="#N/A"/>
    <e v="#N/A"/>
    <e v="#N/A"/>
    <e v="#N/A"/>
    <x v="1"/>
  </r>
  <r>
    <x v="0"/>
    <x v="0"/>
    <n v="100"/>
    <x v="0"/>
    <x v="20"/>
    <n v="1"/>
    <n v="20.656313999999998"/>
    <n v="14.353683"/>
    <n v="3.8531490000000002"/>
    <n v="6.1161E-2"/>
    <s v="7"/>
    <s v="scale_mpi_thin_job_13937.out "/>
    <s v="scale_mpi_thin_thin007_2023-06-25_20-34-05.csv "/>
    <s v="e1 10000 100 100000 1 64"/>
    <n v="0"/>
    <n v="0"/>
    <n v="0"/>
    <n v="0"/>
    <x v="2"/>
  </r>
  <r>
    <x v="0"/>
    <x v="0"/>
    <n v="100"/>
    <x v="0"/>
    <x v="21"/>
    <n v="1"/>
    <n v="17.447082999999999"/>
    <n v="11.056763999999999"/>
    <n v="3.7056010000000001"/>
    <n v="5.9768000000000002E-2"/>
    <s v="7"/>
    <s v="scale_mpi_thin_job_13937.out "/>
    <s v="scale_mpi_thin_thin007_2023-06-25_20-34-05.csv "/>
    <s v="e1 10000 100 100000 1 63"/>
    <n v="0"/>
    <n v="0"/>
    <n v="0"/>
    <n v="0"/>
    <x v="2"/>
  </r>
  <r>
    <x v="0"/>
    <x v="0"/>
    <n v="100"/>
    <x v="0"/>
    <x v="22"/>
    <n v="1"/>
    <n v="16.394257"/>
    <n v="9.8503720000000001"/>
    <n v="5.7784560000000003"/>
    <n v="9.4728999999999994E-2"/>
    <s v="7"/>
    <s v="scale_mpi_thin_job_13937.out "/>
    <s v="scale_mpi_thin_thin007_2023-06-25_20-34-05.csv "/>
    <s v="e1 10000 100 100000 1 62"/>
    <n v="0"/>
    <n v="0"/>
    <n v="0"/>
    <n v="0"/>
    <x v="2"/>
  </r>
  <r>
    <x v="0"/>
    <x v="0"/>
    <n v="100"/>
    <x v="0"/>
    <x v="23"/>
    <n v="1"/>
    <n v="11.668497"/>
    <n v="5.1390690000000001"/>
    <n v="3.2906740000000001"/>
    <n v="5.4844999999999998E-2"/>
    <s v="7"/>
    <s v="scale_mpi_thin_job_13937.out "/>
    <s v="scale_mpi_thin_thin007_2023-06-25_20-34-05.csv "/>
    <s v="e1 10000 100 100000 1 61"/>
    <n v="0"/>
    <n v="0"/>
    <n v="0"/>
    <n v="0"/>
    <x v="2"/>
  </r>
  <r>
    <x v="0"/>
    <x v="0"/>
    <n v="100"/>
    <x v="0"/>
    <x v="24"/>
    <n v="1"/>
    <n v="20.89742"/>
    <n v="14.175088000000001"/>
    <n v="3.9281670000000002"/>
    <n v="6.6578999999999999E-2"/>
    <s v="7"/>
    <s v="scale_mpi_thin_job_13937.out "/>
    <s v="scale_mpi_thin_thin007_2023-06-25_20-34-05.csv "/>
    <s v="e1 10000 100 100000 1 60"/>
    <n v="0"/>
    <n v="0"/>
    <n v="0"/>
    <n v="0"/>
    <x v="2"/>
  </r>
  <r>
    <x v="0"/>
    <x v="0"/>
    <n v="100"/>
    <x v="0"/>
    <x v="25"/>
    <n v="1"/>
    <n v="23.340125"/>
    <n v="16.430955000000001"/>
    <n v="22.793641999999998"/>
    <n v="0.39299400000000001"/>
    <s v="7"/>
    <s v="scale_mpi_thin_job_13937.out "/>
    <s v="scale_mpi_thin_thin007_2023-06-25_20-34-05.csv "/>
    <s v="e1 10000 100 100000 1 59"/>
    <n v="0"/>
    <n v="0"/>
    <n v="0"/>
    <n v="0"/>
    <x v="2"/>
  </r>
  <r>
    <x v="0"/>
    <x v="0"/>
    <n v="100"/>
    <x v="0"/>
    <x v="26"/>
    <n v="1"/>
    <n v="23.187767000000001"/>
    <n v="16.17775"/>
    <n v="8.1493459999999995"/>
    <n v="0.14297099999999999"/>
    <s v="7"/>
    <s v="scale_mpi_thin_job_13937.out "/>
    <s v="scale_mpi_thin_thin007_2023-06-25_20-34-05.csv "/>
    <s v="e1 10000 100 100000 1 58"/>
    <n v="0"/>
    <n v="0"/>
    <n v="0"/>
    <n v="0"/>
    <x v="2"/>
  </r>
  <r>
    <x v="0"/>
    <x v="0"/>
    <n v="100"/>
    <x v="0"/>
    <x v="27"/>
    <n v="1"/>
    <n v="23.752471"/>
    <n v="16.6374"/>
    <n v="6.7526989999999998"/>
    <n v="0.120584"/>
    <s v="7"/>
    <s v="scale_mpi_thin_job_13937.out "/>
    <s v="scale_mpi_thin_thin007_2023-06-25_20-34-05.csv "/>
    <s v="e1 10000 100 100000 1 57"/>
    <n v="0"/>
    <n v="0"/>
    <n v="0"/>
    <n v="0"/>
    <x v="2"/>
  </r>
  <r>
    <x v="0"/>
    <x v="0"/>
    <n v="100"/>
    <x v="0"/>
    <x v="28"/>
    <n v="1"/>
    <n v="12.326715"/>
    <n v="5.0949280000000003"/>
    <n v="7.263001"/>
    <n v="0.13205500000000001"/>
    <s v="7"/>
    <s v="scale_mpi_thin_job_13937.out "/>
    <s v="scale_mpi_thin_thin007_2023-06-25_20-34-05.csv "/>
    <s v="e1 10000 100 100000 1 56"/>
    <n v="0"/>
    <n v="0"/>
    <n v="0"/>
    <n v="0"/>
    <x v="2"/>
  </r>
  <r>
    <x v="0"/>
    <x v="0"/>
    <n v="100"/>
    <x v="0"/>
    <x v="29"/>
    <n v="1"/>
    <n v="23.807141000000001"/>
    <n v="16.417529999999999"/>
    <n v="5.9577220000000004"/>
    <n v="0.110328"/>
    <s v="7"/>
    <s v="scale_mpi_thin_job_13937.out "/>
    <s v="scale_mpi_thin_thin007_2023-06-25_20-34-05.csv "/>
    <s v="e1 10000 100 100000 1 55"/>
    <n v="0"/>
    <n v="0"/>
    <n v="0"/>
    <n v="0"/>
    <x v="2"/>
  </r>
  <r>
    <x v="0"/>
    <x v="0"/>
    <n v="100"/>
    <x v="0"/>
    <x v="30"/>
    <n v="1"/>
    <n v="15.392766"/>
    <n v="7.9582670000000002"/>
    <n v="21.696960000000001"/>
    <n v="0.40937699999999999"/>
    <s v="7"/>
    <s v="scale_mpi_thin_job_13937.out "/>
    <s v="scale_mpi_thin_thin007_2023-06-25_20-34-05.csv "/>
    <s v="e1 10000 100 100000 1 54"/>
    <n v="0"/>
    <n v="0"/>
    <n v="0"/>
    <n v="0"/>
    <x v="2"/>
  </r>
  <r>
    <x v="0"/>
    <x v="0"/>
    <n v="100"/>
    <x v="0"/>
    <x v="31"/>
    <n v="1"/>
    <n v="12.443132"/>
    <n v="4.8649399999999998"/>
    <n v="6.8819590000000002"/>
    <n v="0.13234499999999999"/>
    <s v="7"/>
    <s v="scale_mpi_thin_job_13937.out "/>
    <s v="scale_mpi_thin_thin007_2023-06-25_20-34-05.csv "/>
    <s v="e1 10000 100 100000 1 53"/>
    <n v="0"/>
    <n v="0"/>
    <n v="0"/>
    <n v="0"/>
    <x v="2"/>
  </r>
  <r>
    <x v="0"/>
    <x v="0"/>
    <n v="100"/>
    <x v="0"/>
    <x v="32"/>
    <n v="1"/>
    <n v="15.648498"/>
    <n v="7.9146510000000001"/>
    <n v="5.502319"/>
    <n v="0.107889"/>
    <s v="7"/>
    <s v="scale_mpi_thin_job_13937.out "/>
    <s v="scale_mpi_thin_thin007_2023-06-25_20-34-05.csv "/>
    <s v="e1 10000 100 100000 1 52"/>
    <n v="0"/>
    <n v="0"/>
    <n v="0"/>
    <n v="0"/>
    <x v="2"/>
  </r>
  <r>
    <x v="0"/>
    <x v="0"/>
    <n v="100"/>
    <x v="0"/>
    <x v="33"/>
    <n v="1"/>
    <n v="15.587975"/>
    <n v="7.7867699999999997"/>
    <n v="9.8658350000000006"/>
    <n v="0.19731699999999999"/>
    <s v="7"/>
    <s v="scale_mpi_thin_job_13937.out "/>
    <s v="scale_mpi_thin_thin007_2023-06-25_20-34-05.csv "/>
    <s v="e1 10000 100 100000 1 51"/>
    <n v="0"/>
    <n v="0"/>
    <n v="0"/>
    <n v="0"/>
    <x v="2"/>
  </r>
  <r>
    <x v="0"/>
    <x v="0"/>
    <n v="100"/>
    <x v="0"/>
    <x v="34"/>
    <n v="1"/>
    <n v="16.446947999999999"/>
    <n v="8.4228649999999998"/>
    <n v="7.7392899999999996"/>
    <n v="0.157945"/>
    <s v="7"/>
    <s v="scale_mpi_thin_job_13937.out "/>
    <s v="scale_mpi_thin_thin007_2023-06-25_20-34-05.csv "/>
    <s v="e1 10000 100 100000 1 50"/>
    <n v="0"/>
    <n v="0"/>
    <n v="0"/>
    <n v="0"/>
    <x v="2"/>
  </r>
  <r>
    <x v="0"/>
    <x v="0"/>
    <n v="100"/>
    <x v="0"/>
    <x v="35"/>
    <n v="1"/>
    <n v="19.736293"/>
    <n v="11.564989000000001"/>
    <n v="4.8499809999999997"/>
    <n v="0.10104100000000001"/>
    <s v="7"/>
    <s v="scale_mpi_thin_job_13937.out "/>
    <s v="scale_mpi_thin_thin007_2023-06-25_20-34-05.csv "/>
    <s v="e1 10000 100 100000 1 49"/>
    <n v="0"/>
    <n v="0"/>
    <n v="0"/>
    <n v="0"/>
    <x v="2"/>
  </r>
  <r>
    <x v="0"/>
    <x v="0"/>
    <n v="100"/>
    <x v="0"/>
    <x v="36"/>
    <n v="1"/>
    <n v="12.778684"/>
    <n v="4.6042310000000004"/>
    <n v="4.7869380000000001"/>
    <n v="0.10185"/>
    <s v="7"/>
    <s v="scale_mpi_thin_job_13937.out "/>
    <s v="scale_mpi_thin_thin007_2023-06-25_20-34-05.csv "/>
    <s v="e1 10000 100 100000 1 48"/>
    <n v="0"/>
    <n v="0"/>
    <n v="0"/>
    <n v="0"/>
    <x v="2"/>
  </r>
  <r>
    <x v="0"/>
    <x v="0"/>
    <n v="100"/>
    <x v="0"/>
    <x v="37"/>
    <n v="1"/>
    <n v="19.666692000000001"/>
    <n v="11.286163"/>
    <n v="4.6464189999999999"/>
    <n v="0.101009"/>
    <s v="7"/>
    <s v="scale_mpi_thin_job_13937.out "/>
    <s v="scale_mpi_thin_thin007_2023-06-25_20-34-05.csv "/>
    <s v="e1 10000 100 100000 1 47"/>
    <n v="0"/>
    <n v="0"/>
    <n v="0"/>
    <n v="0"/>
    <x v="2"/>
  </r>
  <r>
    <x v="0"/>
    <x v="0"/>
    <n v="100"/>
    <x v="0"/>
    <x v="38"/>
    <n v="1"/>
    <n v="15.787576"/>
    <n v="7.2594349999999999"/>
    <n v="13.762325000000001"/>
    <n v="0.30582900000000002"/>
    <s v="7"/>
    <s v="scale_mpi_thin_job_13937.out "/>
    <s v="scale_mpi_thin_thin007_2023-06-25_20-34-05.csv "/>
    <s v="e1 10000 100 100000 1 46"/>
    <n v="0"/>
    <n v="0"/>
    <n v="0"/>
    <n v="0"/>
    <x v="2"/>
  </r>
  <r>
    <x v="0"/>
    <x v="0"/>
    <n v="100"/>
    <x v="0"/>
    <x v="39"/>
    <n v="1"/>
    <n v="13.155029000000001"/>
    <n v="4.5500119999999997"/>
    <n v="5.4732450000000004"/>
    <n v="0.124392"/>
    <s v="7"/>
    <s v="scale_mpi_thin_job_13937.out "/>
    <s v="scale_mpi_thin_thin007_2023-06-25_20-34-05.csv "/>
    <s v="e1 10000 100 100000 1 45"/>
    <n v="0"/>
    <n v="0"/>
    <n v="0"/>
    <n v="0"/>
    <x v="2"/>
  </r>
  <r>
    <x v="0"/>
    <x v="0"/>
    <n v="100"/>
    <x v="0"/>
    <x v="40"/>
    <n v="1"/>
    <n v="13.295558"/>
    <n v="4.5435889999999999"/>
    <n v="4.4707520000000001"/>
    <n v="0.10397099999999999"/>
    <s v="7"/>
    <s v="scale_mpi_thin_job_13937.out "/>
    <s v="scale_mpi_thin_thin007_2023-06-25_20-34-05.csv "/>
    <s v="e1 10000 100 100000 1 44"/>
    <n v="0"/>
    <n v="0"/>
    <n v="0"/>
    <n v="0"/>
    <x v="2"/>
  </r>
  <r>
    <x v="0"/>
    <x v="0"/>
    <n v="100"/>
    <x v="0"/>
    <x v="41"/>
    <n v="1"/>
    <n v="14.085608000000001"/>
    <n v="5.1340349999999999"/>
    <n v="3.9570310000000002"/>
    <n v="9.4214999999999993E-2"/>
    <s v="7"/>
    <s v="scale_mpi_thin_job_13937.out "/>
    <s v="scale_mpi_thin_thin007_2023-06-25_20-34-05.csv "/>
    <s v="e1 10000 100 100000 1 43"/>
    <n v="0"/>
    <n v="0"/>
    <n v="0"/>
    <n v="0"/>
    <x v="2"/>
  </r>
  <r>
    <x v="0"/>
    <x v="0"/>
    <n v="100"/>
    <x v="0"/>
    <x v="42"/>
    <n v="1"/>
    <n v="21.861013"/>
    <n v="12.697597999999999"/>
    <n v="4.3727809999999998"/>
    <n v="0.106653"/>
    <s v="7"/>
    <s v="scale_mpi_thin_job_13937.out "/>
    <s v="scale_mpi_thin_thin007_2023-06-25_20-34-05.csv "/>
    <s v="e1 10000 100 100000 1 42"/>
    <n v="0"/>
    <n v="0"/>
    <n v="0"/>
    <n v="0"/>
    <x v="2"/>
  </r>
  <r>
    <x v="0"/>
    <x v="0"/>
    <n v="100"/>
    <x v="0"/>
    <x v="43"/>
    <n v="1"/>
    <n v="16.629214999999999"/>
    <n v="7.346482"/>
    <n v="4.7019169999999999"/>
    <n v="0.117548"/>
    <s v="7"/>
    <s v="scale_mpi_thin_job_13937.out "/>
    <s v="scale_mpi_thin_thin007_2023-06-25_20-34-05.csv "/>
    <s v="e1 10000 100 100000 1 41"/>
    <n v="0"/>
    <n v="0"/>
    <n v="0"/>
    <n v="0"/>
    <x v="2"/>
  </r>
  <r>
    <x v="0"/>
    <x v="0"/>
    <n v="100"/>
    <x v="0"/>
    <x v="44"/>
    <n v="1"/>
    <n v="12.512040000000001"/>
    <n v="3.0821939999999999"/>
    <n v="3.9842740000000001"/>
    <n v="0.102161"/>
    <s v="7"/>
    <s v="scale_mpi_thin_job_13937.out "/>
    <s v="scale_mpi_thin_thin007_2023-06-25_20-34-05.csv "/>
    <s v="e1 10000 100 100000 1 40"/>
    <n v="0"/>
    <n v="0"/>
    <n v="0"/>
    <n v="0"/>
    <x v="2"/>
  </r>
  <r>
    <x v="0"/>
    <x v="0"/>
    <n v="100"/>
    <x v="0"/>
    <x v="45"/>
    <n v="1"/>
    <n v="13.285743"/>
    <n v="3.6517689999999998"/>
    <n v="4.502059"/>
    <n v="0.118475"/>
    <s v="7"/>
    <s v="scale_mpi_thin_job_13937.out "/>
    <s v="scale_mpi_thin_thin007_2023-06-25_20-34-05.csv "/>
    <s v="e1 10000 100 100000 1 39"/>
    <n v="0"/>
    <n v="0"/>
    <n v="0"/>
    <n v="0"/>
    <x v="2"/>
  </r>
  <r>
    <x v="0"/>
    <x v="0"/>
    <n v="100"/>
    <x v="0"/>
    <x v="46"/>
    <n v="1"/>
    <n v="22.015049999999999"/>
    <n v="12.053366"/>
    <n v="4.0349700000000004"/>
    <n v="0.109053"/>
    <s v="7"/>
    <s v="scale_mpi_thin_job_13937.out "/>
    <s v="scale_mpi_thin_thin007_2023-06-25_20-34-05.csv "/>
    <s v="e1 10000 100 100000 1 38"/>
    <n v="0"/>
    <n v="0"/>
    <n v="0"/>
    <n v="0"/>
    <x v="2"/>
  </r>
  <r>
    <x v="0"/>
    <x v="0"/>
    <n v="100"/>
    <x v="0"/>
    <x v="47"/>
    <n v="1"/>
    <n v="12.811486"/>
    <n v="2.6034739999999998"/>
    <n v="5.789345"/>
    <n v="0.16081500000000001"/>
    <s v="7"/>
    <s v="scale_mpi_thin_job_13937.out "/>
    <s v="scale_mpi_thin_thin007_2023-06-25_20-34-05.csv "/>
    <s v="e1 10000 100 100000 1 37"/>
    <n v="0"/>
    <n v="0"/>
    <n v="0"/>
    <n v="0"/>
    <x v="2"/>
  </r>
  <r>
    <x v="0"/>
    <x v="0"/>
    <n v="100"/>
    <x v="0"/>
    <x v="48"/>
    <n v="1"/>
    <n v="17.733878000000001"/>
    <n v="7.3122540000000003"/>
    <n v="3.733714"/>
    <n v="0.106678"/>
    <s v="7"/>
    <s v="scale_mpi_thin_job_13937.out "/>
    <s v="scale_mpi_thin_thin007_2023-06-25_20-34-05.csv "/>
    <s v="e1 10000 100 100000 1 36"/>
    <n v="0"/>
    <n v="0"/>
    <n v="0"/>
    <n v="0"/>
    <x v="2"/>
  </r>
  <r>
    <x v="0"/>
    <x v="0"/>
    <n v="100"/>
    <x v="0"/>
    <x v="49"/>
    <n v="1"/>
    <n v="14.320212"/>
    <n v="3.4876490000000002"/>
    <n v="10.55673"/>
    <n v="0.31049199999999999"/>
    <s v="7"/>
    <s v="scale_mpi_thin_job_13937.out "/>
    <s v="scale_mpi_thin_thin007_2023-06-25_20-34-05.csv "/>
    <s v="e1 10000 100 100000 1 35"/>
    <n v="0"/>
    <n v="0"/>
    <n v="0"/>
    <n v="0"/>
    <x v="2"/>
  </r>
  <r>
    <x v="0"/>
    <x v="0"/>
    <n v="100"/>
    <x v="0"/>
    <x v="50"/>
    <n v="1"/>
    <n v="17.00787"/>
    <n v="6.0055050000000003"/>
    <n v="4.8746109999999998"/>
    <n v="0.14771500000000001"/>
    <s v="7"/>
    <s v="scale_mpi_thin_job_13937.out "/>
    <s v="scale_mpi_thin_thin007_2023-06-25_20-34-05.csv "/>
    <s v="e1 10000 100 100000 1 34"/>
    <n v="0"/>
    <n v="0"/>
    <n v="0"/>
    <n v="0"/>
    <x v="2"/>
  </r>
  <r>
    <x v="0"/>
    <x v="0"/>
    <n v="100"/>
    <x v="0"/>
    <x v="51"/>
    <n v="1"/>
    <n v="13.941182"/>
    <n v="2.694922"/>
    <n v="3.077385"/>
    <n v="9.6168000000000003E-2"/>
    <s v="7"/>
    <s v="scale_mpi_thin_job_13937.out "/>
    <s v="scale_mpi_thin_thin007_2023-06-25_20-34-05.csv "/>
    <s v="e1 10000 100 100000 1 33"/>
    <n v="0"/>
    <n v="0"/>
    <n v="0"/>
    <n v="0"/>
    <x v="2"/>
  </r>
  <r>
    <x v="0"/>
    <x v="0"/>
    <n v="100"/>
    <x v="0"/>
    <x v="52"/>
    <n v="1"/>
    <n v="16.053773"/>
    <n v="4.3737959999999996"/>
    <n v="3.1008559999999998"/>
    <n v="0.10002800000000001"/>
    <s v="7"/>
    <s v="scale_mpi_thin_job_13937.out "/>
    <s v="scale_mpi_thin_thin007_2023-06-25_20-34-05.csv "/>
    <s v="e1 10000 100 100000 1 32"/>
    <n v="0"/>
    <n v="0"/>
    <n v="0"/>
    <n v="0"/>
    <x v="2"/>
  </r>
  <r>
    <x v="0"/>
    <x v="0"/>
    <n v="100"/>
    <x v="0"/>
    <x v="53"/>
    <n v="1"/>
    <n v="13.743372000000001"/>
    <n v="1.8624289999999999"/>
    <n v="3.3247330000000002"/>
    <n v="0.11082400000000001"/>
    <s v="7"/>
    <s v="scale_mpi_thin_job_13937.out "/>
    <s v="scale_mpi_thin_thin007_2023-06-25_20-34-05.csv "/>
    <s v="e1 10000 100 100000 1 31"/>
    <n v="0"/>
    <n v="0"/>
    <n v="0"/>
    <n v="0"/>
    <x v="2"/>
  </r>
  <r>
    <x v="0"/>
    <x v="0"/>
    <n v="100"/>
    <x v="0"/>
    <x v="54"/>
    <n v="1"/>
    <n v="14.137286"/>
    <n v="1.767444"/>
    <n v="2.827744"/>
    <n v="9.7507999999999997E-2"/>
    <s v="7"/>
    <s v="scale_mpi_thin_job_13937.out "/>
    <s v="scale_mpi_thin_thin007_2023-06-25_20-34-05.csv "/>
    <s v="e1 10000 100 100000 1 30"/>
    <n v="0"/>
    <n v="0"/>
    <n v="0"/>
    <n v="0"/>
    <x v="2"/>
  </r>
  <r>
    <x v="0"/>
    <x v="0"/>
    <n v="100"/>
    <x v="0"/>
    <x v="55"/>
    <n v="1"/>
    <n v="14.74882"/>
    <n v="2.0111110000000001"/>
    <n v="2.6538330000000001"/>
    <n v="9.4780000000000003E-2"/>
    <s v="7"/>
    <s v="scale_mpi_thin_job_13937.out "/>
    <s v="scale_mpi_thin_thin007_2023-06-25_20-34-05.csv "/>
    <s v="e1 10000 100 100000 1 29"/>
    <n v="0"/>
    <n v="0"/>
    <n v="0"/>
    <n v="0"/>
    <x v="2"/>
  </r>
  <r>
    <x v="0"/>
    <x v="0"/>
    <n v="100"/>
    <x v="0"/>
    <x v="56"/>
    <n v="1"/>
    <n v="15.3353"/>
    <n v="2.402571"/>
    <n v="2.2871980000000001"/>
    <n v="8.4710999999999995E-2"/>
    <s v="7"/>
    <s v="scale_mpi_thin_job_13937.out "/>
    <s v="scale_mpi_thin_thin007_2023-06-25_20-34-05.csv "/>
    <s v="e1 10000 100 100000 1 28"/>
    <n v="0"/>
    <n v="0"/>
    <n v="0"/>
    <n v="0"/>
    <x v="2"/>
  </r>
  <r>
    <x v="0"/>
    <x v="0"/>
    <n v="100"/>
    <x v="0"/>
    <x v="57"/>
    <n v="1"/>
    <n v="14.620381"/>
    <n v="1.053256"/>
    <n v="2.2320929999999999"/>
    <n v="8.5849999999999996E-2"/>
    <s v="7"/>
    <s v="scale_mpi_thin_job_13937.out "/>
    <s v="scale_mpi_thin_thin007_2023-06-25_20-34-05.csv "/>
    <s v="e1 10000 100 100000 1 27"/>
    <n v="0"/>
    <n v="0"/>
    <n v="0"/>
    <n v="0"/>
    <x v="2"/>
  </r>
  <r>
    <x v="0"/>
    <x v="0"/>
    <n v="100"/>
    <x v="0"/>
    <x v="58"/>
    <n v="1"/>
    <n v="14.770448999999999"/>
    <n v="0.67615800000000004"/>
    <n v="2.2241870000000001"/>
    <n v="8.8967000000000004E-2"/>
    <s v="7"/>
    <s v="scale_mpi_thin_job_13937.out "/>
    <s v="scale_mpi_thin_thin007_2023-06-25_20-34-05.csv "/>
    <s v="e1 10000 100 100000 1 26"/>
    <n v="0"/>
    <n v="0"/>
    <n v="0"/>
    <n v="0"/>
    <x v="2"/>
  </r>
  <r>
    <x v="0"/>
    <x v="0"/>
    <n v="100"/>
    <x v="0"/>
    <x v="59"/>
    <n v="1"/>
    <n v="14.910425"/>
    <n v="0.42504599999999998"/>
    <n v="2.073159"/>
    <n v="8.6382E-2"/>
    <s v="7"/>
    <s v="scale_mpi_thin_job_13937.out "/>
    <s v="scale_mpi_thin_thin007_2023-06-25_20-34-05.csv "/>
    <s v="e1 10000 100 100000 1 25"/>
    <n v="0"/>
    <n v="0"/>
    <n v="0"/>
    <n v="0"/>
    <x v="2"/>
  </r>
  <r>
    <x v="0"/>
    <x v="0"/>
    <n v="100"/>
    <x v="0"/>
    <x v="60"/>
    <n v="1"/>
    <n v="15.151519"/>
    <n v="0.162276"/>
    <n v="0.76048499999999997"/>
    <n v="3.3064999999999997E-2"/>
    <s v="7"/>
    <s v="scale_mpi_thin_job_13937.out "/>
    <s v="scale_mpi_thin_thin007_2023-06-25_20-34-05.csv "/>
    <s v="e1 10000 100 100000 1 24"/>
    <n v="0"/>
    <n v="0"/>
    <n v="0"/>
    <n v="0"/>
    <x v="2"/>
  </r>
  <r>
    <x v="0"/>
    <x v="0"/>
    <n v="100"/>
    <x v="0"/>
    <x v="61"/>
    <n v="1"/>
    <n v="15.704840000000001"/>
    <n v="0.170129"/>
    <n v="0.95013099999999995"/>
    <n v="4.3187999999999997E-2"/>
    <s v="7"/>
    <s v="scale_mpi_thin_job_13937.out "/>
    <s v="scale_mpi_thin_thin007_2023-06-25_20-34-05.csv "/>
    <s v="e1 10000 100 100000 1 23"/>
    <n v="0"/>
    <n v="0"/>
    <n v="0"/>
    <n v="0"/>
    <x v="2"/>
  </r>
  <r>
    <x v="0"/>
    <x v="0"/>
    <n v="100"/>
    <x v="0"/>
    <x v="62"/>
    <n v="1"/>
    <n v="16.317523000000001"/>
    <n v="0.17685500000000001"/>
    <n v="1.0387710000000001"/>
    <n v="4.9465000000000002E-2"/>
    <s v="7"/>
    <s v="scale_mpi_thin_job_13937.out "/>
    <s v="scale_mpi_thin_thin007_2023-06-25_20-34-05.csv "/>
    <s v="e1 10000 100 100000 1 22"/>
    <n v="0"/>
    <n v="0"/>
    <n v="0"/>
    <n v="0"/>
    <x v="2"/>
  </r>
  <r>
    <x v="0"/>
    <x v="0"/>
    <n v="100"/>
    <x v="0"/>
    <x v="63"/>
    <n v="1"/>
    <n v="17.001013"/>
    <n v="0.165852"/>
    <n v="0.87752699999999995"/>
    <n v="4.3875999999999998E-2"/>
    <s v="7"/>
    <s v="scale_mpi_thin_job_13937.out "/>
    <s v="scale_mpi_thin_thin007_2023-06-25_20-34-05.csv "/>
    <s v="e1 10000 100 100000 1 21"/>
    <n v="0"/>
    <n v="0"/>
    <n v="0"/>
    <n v="0"/>
    <x v="2"/>
  </r>
  <r>
    <x v="0"/>
    <x v="0"/>
    <n v="100"/>
    <x v="0"/>
    <x v="64"/>
    <n v="1"/>
    <n v="17.777024999999998"/>
    <n v="0.17149200000000001"/>
    <n v="0.8639"/>
    <n v="4.5468000000000001E-2"/>
    <s v="7"/>
    <s v="scale_mpi_thin_job_13937.out "/>
    <s v="scale_mpi_thin_thin007_2023-06-25_20-34-05.csv "/>
    <s v="e1 10000 100 100000 1 20"/>
    <n v="0"/>
    <n v="0"/>
    <n v="0"/>
    <n v="0"/>
    <x v="2"/>
  </r>
  <r>
    <x v="0"/>
    <x v="0"/>
    <n v="100"/>
    <x v="0"/>
    <x v="65"/>
    <n v="1"/>
    <n v="18.609313"/>
    <n v="0.16866600000000001"/>
    <n v="0.73599199999999998"/>
    <n v="4.0888000000000001E-2"/>
    <s v="7"/>
    <s v="scale_mpi_thin_job_13937.out "/>
    <s v="scale_mpi_thin_thin007_2023-06-25_20-34-05.csv "/>
    <s v="e1 10000 100 100000 1 19"/>
    <n v="0"/>
    <n v="0"/>
    <n v="0"/>
    <n v="0"/>
    <x v="2"/>
  </r>
  <r>
    <x v="0"/>
    <x v="0"/>
    <n v="100"/>
    <x v="0"/>
    <x v="66"/>
    <n v="1"/>
    <n v="19.541243999999999"/>
    <n v="0.16592999999999999"/>
    <n v="0.71082100000000004"/>
    <n v="4.1813000000000003E-2"/>
    <s v="7"/>
    <s v="scale_mpi_thin_job_13937.out "/>
    <s v="scale_mpi_thin_thin007_2023-06-25_20-34-05.csv "/>
    <s v="e1 10000 100 100000 1 18"/>
    <n v="0"/>
    <n v="0"/>
    <n v="0"/>
    <n v="0"/>
    <x v="2"/>
  </r>
  <r>
    <x v="0"/>
    <x v="0"/>
    <n v="100"/>
    <x v="0"/>
    <x v="67"/>
    <n v="1"/>
    <n v="20.665216000000001"/>
    <n v="0.15688299999999999"/>
    <n v="0.61594899999999997"/>
    <n v="3.8497000000000003E-2"/>
    <s v="7"/>
    <s v="scale_mpi_thin_job_13937.out "/>
    <s v="scale_mpi_thin_thin007_2023-06-25_20-34-05.csv "/>
    <s v="e1 10000 100 100000 1 17"/>
    <n v="0"/>
    <n v="0"/>
    <n v="0"/>
    <n v="0"/>
    <x v="2"/>
  </r>
  <r>
    <x v="0"/>
    <x v="0"/>
    <n v="100"/>
    <x v="0"/>
    <x v="68"/>
    <n v="1"/>
    <n v="21.826734999999999"/>
    <n v="0.160053"/>
    <n v="0.58758200000000005"/>
    <n v="3.9171999999999998E-2"/>
    <s v="7"/>
    <s v="scale_mpi_thin_job_13937.out "/>
    <s v="scale_mpi_thin_thin007_2023-06-25_20-34-05.csv "/>
    <s v="e1 10000 100 100000 1 16"/>
    <n v="0"/>
    <n v="0"/>
    <n v="0"/>
    <n v="0"/>
    <x v="2"/>
  </r>
  <r>
    <x v="0"/>
    <x v="0"/>
    <n v="100"/>
    <x v="0"/>
    <x v="69"/>
    <n v="1"/>
    <n v="23.215489000000002"/>
    <n v="0.16905600000000001"/>
    <n v="0.64634899999999995"/>
    <n v="4.6168000000000001E-2"/>
    <s v="7"/>
    <s v="scale_mpi_thin_job_13937.out "/>
    <s v="scale_mpi_thin_thin007_2023-06-25_20-34-05.csv "/>
    <s v="e1 10000 100 100000 1 15"/>
    <n v="0"/>
    <n v="0"/>
    <n v="0"/>
    <n v="0"/>
    <x v="2"/>
  </r>
  <r>
    <x v="0"/>
    <x v="0"/>
    <n v="100"/>
    <x v="0"/>
    <x v="70"/>
    <n v="1"/>
    <n v="24.787247000000001"/>
    <n v="0.161"/>
    <n v="0.43991000000000002"/>
    <n v="3.3839000000000001E-2"/>
    <s v="7"/>
    <s v="scale_mpi_thin_job_13937.out "/>
    <s v="scale_mpi_thin_thin007_2023-06-25_20-34-05.csv "/>
    <s v="e1 10000 100 100000 1 14"/>
    <n v="0"/>
    <n v="0"/>
    <n v="0"/>
    <n v="0"/>
    <x v="2"/>
  </r>
  <r>
    <x v="0"/>
    <x v="0"/>
    <n v="100"/>
    <x v="0"/>
    <x v="71"/>
    <n v="1"/>
    <n v="26.556533999999999"/>
    <n v="0.171713"/>
    <n v="0.54920000000000002"/>
    <n v="4.5767000000000002E-2"/>
    <s v="7"/>
    <s v="scale_mpi_thin_job_13937.out "/>
    <s v="scale_mpi_thin_thin007_2023-06-25_20-34-05.csv "/>
    <s v="e1 10000 100 100000 1 13"/>
    <n v="0"/>
    <n v="0"/>
    <n v="0"/>
    <n v="0"/>
    <x v="2"/>
  </r>
  <r>
    <x v="0"/>
    <x v="0"/>
    <n v="100"/>
    <x v="0"/>
    <x v="12"/>
    <n v="1"/>
    <n v="15.986039999999999"/>
    <n v="10.167292"/>
    <n v="18.647490000000001"/>
    <n v="0.26264100000000001"/>
    <s v="7"/>
    <s v="scale_mpi_thin_job_13937.out "/>
    <s v="scale_mpi_thin_thin007_2023-06-25_20-34-05.csv "/>
    <s v="e1 10000 100 100000 1 72"/>
    <e v="#N/A"/>
    <e v="#N/A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1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BU1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 sortType="ascending">
      <items count="9">
        <item m="1" x="5"/>
        <item m="1" x="6"/>
        <item x="0"/>
        <item x="4"/>
        <item x="3"/>
        <item x="2"/>
        <item x="1"/>
        <item m="1" x="7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7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1">
    <i>
      <x v="1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</rowItems>
  <colFields count="1">
    <field x="4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1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K79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4">
    <field x="0"/>
    <field x="1"/>
    <field x="3"/>
    <field x="-2"/>
  </colFields>
  <colItems count="10">
    <i>
      <x v="1"/>
      <x v="2"/>
      <x v="2"/>
      <x/>
    </i>
    <i r="3" i="1">
      <x v="1"/>
    </i>
    <i r="1">
      <x v="3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46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1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F79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2"/>
        <item x="13"/>
        <item x="14"/>
        <item x="15"/>
        <item x="16"/>
        <item x="17"/>
        <item x="18"/>
        <item x="19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1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8B03-C770-4127-977F-A2033C73BF61}" name="ExecutionTime" cacheId="1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colHeaderCaption="Col">
  <location ref="A3:F7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sortType="ascending" defaultSubtotal="0">
      <items count="72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2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2" format="2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2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2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MPI" displayName="TableMPI" ref="A1:S814" totalsRowShown="0">
  <autoFilter ref="A1:S814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calculatedColumnFormula>
    </tableColumn>
    <tableColumn id="15" xr3:uid="{EE704669-6842-4AAF-BEC5-6701791A2A13}" name="Avg" dataDxfId="6">
      <calculatedColumnFormula>VLOOKUP(TableMPI[[#This Row],[Label]],TableAvg[],2,FALSE)</calculatedColumnFormula>
    </tableColumn>
    <tableColumn id="16" xr3:uid="{BB6D40B8-41D7-47A2-ABD3-05A62494E6EB}" name="StdDev" dataDxfId="5">
      <calculatedColumnFormula>VLOOKUP(TableMPI[[#This Row],[Label]],TableAvg[],3,FALSE)</calculatedColumnFormula>
    </tableColumn>
    <tableColumn id="17" xr3:uid="{00943421-329C-42C2-92EB-29B5AB73137C}" name="Low" dataDxfId="4">
      <calculatedColumnFormula>TableMPI[[#This Row],[Avg]]-$U$2*TableMPI[[#This Row],[StdDev]]</calculatedColumnFormula>
    </tableColumn>
    <tableColumn id="18" xr3:uid="{81746D78-2A05-4902-B5C4-870146FB8426}" name="High" dataDxfId="3">
      <calculatedColumnFormula>TableMPI[[#This Row],[Avg]]+$U$2*TableMPI[[#This Row],[StdDev]]</calculatedColumnFormula>
    </tableColumn>
    <tableColumn id="19" xr3:uid="{F9013FD8-EF78-4033-BFFC-9DFD205B8A56}" name="Pick" dataDxfId="2">
      <calculatedColumnFormula>IF(AND(TableMPI[[#This Row],[total_time]]&gt;=TableMPI[[#This Row],[Low]], TableMPI[[#This Row],[total_time]]&lt;=TableMPI[[#This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814"/>
  <sheetViews>
    <sheetView tabSelected="1" topLeftCell="D768" workbookViewId="0">
      <selection activeCell="L815" sqref="L815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39</v>
      </c>
      <c r="M2" t="s">
        <v>40</v>
      </c>
      <c r="N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">
        <f>VLOOKUP(TableMPI[[#This Row],[Label]],TableAvg[],2,FALSE)</f>
        <v>174.82682649999998</v>
      </c>
      <c r="P2">
        <f>VLOOKUP(TableMPI[[#This Row],[Label]],TableAvg[],3,FALSE)</f>
        <v>5.3027500048680586E-2</v>
      </c>
      <c r="Q2">
        <f>TableMPI[[#This Row],[Avg]]-$U$2*TableMPI[[#This Row],[StdDev]]</f>
        <v>174.72077149990261</v>
      </c>
      <c r="R2">
        <f>TableMPI[[#This Row],[Avg]]+$U$2*TableMPI[[#This Row],[StdDev]]</f>
        <v>174.93288150009735</v>
      </c>
      <c r="S2">
        <v>1</v>
      </c>
      <c r="U2">
        <v>2</v>
      </c>
      <c r="V2">
        <f>COUNTIF(S:S,"=1")</f>
        <v>478</v>
      </c>
      <c r="W2">
        <f>COUNTIF(S:S,"=0")</f>
        <v>0</v>
      </c>
      <c r="X2">
        <f>COUNT(S:S)</f>
        <v>478</v>
      </c>
      <c r="Y2">
        <v>9590</v>
      </c>
      <c r="Z2">
        <f>X2+Y2</f>
        <v>10068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0">MID(M3,22,1)</f>
        <v>7</v>
      </c>
      <c r="L3" t="s">
        <v>39</v>
      </c>
      <c r="M3" t="s">
        <v>40</v>
      </c>
      <c r="N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">
        <f>VLOOKUP(TableMPI[[#This Row],[Label]],TableAvg[],2,FALSE)</f>
        <v>190.876362</v>
      </c>
      <c r="P3">
        <f>VLOOKUP(TableMPI[[#This Row],[Label]],TableAvg[],3,FALSE)</f>
        <v>0.50633999999848645</v>
      </c>
      <c r="Q3">
        <f>TableMPI[[#This Row],[Avg]]-$U$2*TableMPI[[#This Row],[StdDev]]</f>
        <v>189.86368200000302</v>
      </c>
      <c r="R3">
        <f>TableMPI[[#This Row],[Avg]]+$U$2*TableMPI[[#This Row],[StdDev]]</f>
        <v>191.88904199999698</v>
      </c>
      <c r="S3">
        <v>1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0"/>
        <v>7</v>
      </c>
      <c r="L4" t="s">
        <v>39</v>
      </c>
      <c r="M4" t="s">
        <v>40</v>
      </c>
      <c r="N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">
        <f>VLOOKUP(TableMPI[[#This Row],[Label]],TableAvg[],2,FALSE)</f>
        <v>209.11237700000001</v>
      </c>
      <c r="P4">
        <f>VLOOKUP(TableMPI[[#This Row],[Label]],TableAvg[],3,FALSE)</f>
        <v>0.13501800000346789</v>
      </c>
      <c r="Q4">
        <f>TableMPI[[#This Row],[Avg]]-$U$2*TableMPI[[#This Row],[StdDev]]</f>
        <v>208.84234099999307</v>
      </c>
      <c r="R4">
        <f>TableMPI[[#This Row],[Avg]]+$U$2*TableMPI[[#This Row],[StdDev]]</f>
        <v>209.38241300000695</v>
      </c>
      <c r="S4">
        <v>1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0"/>
        <v>7</v>
      </c>
      <c r="L5" t="s">
        <v>39</v>
      </c>
      <c r="M5" t="s">
        <v>40</v>
      </c>
      <c r="N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">
        <f>VLOOKUP(TableMPI[[#This Row],[Label]],TableAvg[],2,FALSE)</f>
        <v>232.02580399999999</v>
      </c>
      <c r="P5">
        <f>VLOOKUP(TableMPI[[#This Row],[Label]],TableAvg[],3,FALSE)</f>
        <v>0</v>
      </c>
      <c r="Q5">
        <f>TableMPI[[#This Row],[Avg]]-$U$2*TableMPI[[#This Row],[StdDev]]</f>
        <v>232.02580399999999</v>
      </c>
      <c r="R5">
        <f>TableMPI[[#This Row],[Avg]]+$U$2*TableMPI[[#This Row],[StdDev]]</f>
        <v>232.02580399999999</v>
      </c>
      <c r="S5">
        <v>1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0"/>
        <v>7</v>
      </c>
      <c r="L6" t="s">
        <v>39</v>
      </c>
      <c r="M6" t="s">
        <v>40</v>
      </c>
      <c r="N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">
        <f>VLOOKUP(TableMPI[[#This Row],[Label]],TableAvg[],2,FALSE)</f>
        <v>260.09294599999998</v>
      </c>
      <c r="P6">
        <f>VLOOKUP(TableMPI[[#This Row],[Label]],TableAvg[],3,FALSE)</f>
        <v>0</v>
      </c>
      <c r="Q6">
        <f>TableMPI[[#This Row],[Avg]]-$U$2*TableMPI[[#This Row],[StdDev]]</f>
        <v>260.09294599999998</v>
      </c>
      <c r="R6">
        <f>TableMPI[[#This Row],[Avg]]+$U$2*TableMPI[[#This Row],[StdDev]]</f>
        <v>260.09294599999998</v>
      </c>
      <c r="S6">
        <v>1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0"/>
        <v>7</v>
      </c>
      <c r="L7" t="s">
        <v>39</v>
      </c>
      <c r="M7" t="s">
        <v>40</v>
      </c>
      <c r="N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">
        <f>VLOOKUP(TableMPI[[#This Row],[Label]],TableAvg[],2,FALSE)</f>
        <v>297.04386299999999</v>
      </c>
      <c r="P7">
        <f>VLOOKUP(TableMPI[[#This Row],[Label]],TableAvg[],3,FALSE)</f>
        <v>0</v>
      </c>
      <c r="Q7">
        <f>TableMPI[[#This Row],[Avg]]-$U$2*TableMPI[[#This Row],[StdDev]]</f>
        <v>297.04386299999999</v>
      </c>
      <c r="R7">
        <f>TableMPI[[#This Row],[Avg]]+$U$2*TableMPI[[#This Row],[StdDev]]</f>
        <v>297.04386299999999</v>
      </c>
      <c r="S7">
        <v>1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0"/>
        <v>7</v>
      </c>
      <c r="L8" t="s">
        <v>39</v>
      </c>
      <c r="M8" t="s">
        <v>40</v>
      </c>
      <c r="N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">
        <f>VLOOKUP(TableMPI[[#This Row],[Label]],TableAvg[],2,FALSE)</f>
        <v>346.274833</v>
      </c>
      <c r="P8">
        <f>VLOOKUP(TableMPI[[#This Row],[Label]],TableAvg[],3,FALSE)</f>
        <v>0</v>
      </c>
      <c r="Q8">
        <f>TableMPI[[#This Row],[Avg]]-$U$2*TableMPI[[#This Row],[StdDev]]</f>
        <v>346.274833</v>
      </c>
      <c r="R8">
        <f>TableMPI[[#This Row],[Avg]]+$U$2*TableMPI[[#This Row],[StdDev]]</f>
        <v>346.274833</v>
      </c>
      <c r="S8">
        <v>1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0"/>
        <v>7</v>
      </c>
      <c r="L9" t="s">
        <v>39</v>
      </c>
      <c r="M9" t="s">
        <v>40</v>
      </c>
      <c r="N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9">
        <f>VLOOKUP(TableMPI[[#This Row],[Label]],TableAvg[],2,FALSE)</f>
        <v>414.10621800000001</v>
      </c>
      <c r="P9">
        <f>VLOOKUP(TableMPI[[#This Row],[Label]],TableAvg[],3,FALSE)</f>
        <v>0</v>
      </c>
      <c r="Q9">
        <f>TableMPI[[#This Row],[Avg]]-$U$2*TableMPI[[#This Row],[StdDev]]</f>
        <v>414.10621800000001</v>
      </c>
      <c r="R9">
        <f>TableMPI[[#This Row],[Avg]]+$U$2*TableMPI[[#This Row],[StdDev]]</f>
        <v>414.10621800000001</v>
      </c>
      <c r="S9">
        <v>1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0"/>
        <v>7</v>
      </c>
      <c r="L10" t="s">
        <v>39</v>
      </c>
      <c r="M10" t="s">
        <v>40</v>
      </c>
      <c r="N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0">
        <f>VLOOKUP(TableMPI[[#This Row],[Label]],TableAvg[],2,FALSE)</f>
        <v>517.03048899999999</v>
      </c>
      <c r="P10">
        <f>VLOOKUP(TableMPI[[#This Row],[Label]],TableAvg[],3,FALSE)</f>
        <v>0</v>
      </c>
      <c r="Q10">
        <f>TableMPI[[#This Row],[Avg]]-$U$2*TableMPI[[#This Row],[StdDev]]</f>
        <v>517.03048899999999</v>
      </c>
      <c r="R10">
        <f>TableMPI[[#This Row],[Avg]]+$U$2*TableMPI[[#This Row],[StdDev]]</f>
        <v>517.03048899999999</v>
      </c>
      <c r="S10">
        <v>1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0"/>
        <v>7</v>
      </c>
      <c r="L11" t="s">
        <v>39</v>
      </c>
      <c r="M11" t="s">
        <v>40</v>
      </c>
      <c r="N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1">
        <f>VLOOKUP(TableMPI[[#This Row],[Label]],TableAvg[],2,FALSE)</f>
        <v>689.58723399999997</v>
      </c>
      <c r="P11">
        <f>VLOOKUP(TableMPI[[#This Row],[Label]],TableAvg[],3,FALSE)</f>
        <v>0</v>
      </c>
      <c r="Q11">
        <f>TableMPI[[#This Row],[Avg]]-$U$2*TableMPI[[#This Row],[StdDev]]</f>
        <v>689.58723399999997</v>
      </c>
      <c r="R11">
        <f>TableMPI[[#This Row],[Avg]]+$U$2*TableMPI[[#This Row],[StdDev]]</f>
        <v>689.58723399999997</v>
      </c>
      <c r="S11">
        <v>1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0"/>
        <v>7</v>
      </c>
      <c r="L12" t="s">
        <v>39</v>
      </c>
      <c r="M12" t="s">
        <v>40</v>
      </c>
      <c r="N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2">
        <f>VLOOKUP(TableMPI[[#This Row],[Label]],TableAvg[],2,FALSE)</f>
        <v>1033.768284</v>
      </c>
      <c r="P12">
        <f>VLOOKUP(TableMPI[[#This Row],[Label]],TableAvg[],3,FALSE)</f>
        <v>0</v>
      </c>
      <c r="Q12">
        <f>TableMPI[[#This Row],[Avg]]-$U$2*TableMPI[[#This Row],[StdDev]]</f>
        <v>1033.768284</v>
      </c>
      <c r="R12">
        <f>TableMPI[[#This Row],[Avg]]+$U$2*TableMPI[[#This Row],[StdDev]]</f>
        <v>1033.768284</v>
      </c>
      <c r="S12">
        <v>1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0"/>
        <v>7</v>
      </c>
      <c r="L13" t="s">
        <v>39</v>
      </c>
      <c r="M13" t="s">
        <v>40</v>
      </c>
      <c r="N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3">
        <f>VLOOKUP(TableMPI[[#This Row],[Label]],TableAvg[],2,FALSE)</f>
        <v>2083.919367</v>
      </c>
      <c r="P13">
        <f>VLOOKUP(TableMPI[[#This Row],[Label]],TableAvg[],3,FALSE)</f>
        <v>0</v>
      </c>
      <c r="Q13">
        <f>TableMPI[[#This Row],[Avg]]-$U$2*TableMPI[[#This Row],[StdDev]]</f>
        <v>2083.919367</v>
      </c>
      <c r="R13">
        <f>TableMPI[[#This Row],[Avg]]+$U$2*TableMPI[[#This Row],[StdDev]]</f>
        <v>2083.919367</v>
      </c>
      <c r="S13">
        <v>1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0"/>
        <v>7</v>
      </c>
      <c r="L14" t="s">
        <v>39</v>
      </c>
      <c r="M14" t="s">
        <v>40</v>
      </c>
      <c r="N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4">
        <f>VLOOKUP(TableMPI[[#This Row],[Label]],TableAvg[],2,FALSE)</f>
        <v>174.82682649999998</v>
      </c>
      <c r="P14">
        <f>VLOOKUP(TableMPI[[#This Row],[Label]],TableAvg[],3,FALSE)</f>
        <v>5.3027500048680586E-2</v>
      </c>
      <c r="Q14">
        <f>TableMPI[[#This Row],[Avg]]-$U$2*TableMPI[[#This Row],[StdDev]]</f>
        <v>174.72077149990261</v>
      </c>
      <c r="R14">
        <f>TableMPI[[#This Row],[Avg]]+$U$2*TableMPI[[#This Row],[StdDev]]</f>
        <v>174.93288150009735</v>
      </c>
      <c r="S14">
        <v>1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0"/>
        <v>7</v>
      </c>
      <c r="L15" t="s">
        <v>39</v>
      </c>
      <c r="M15" t="s">
        <v>40</v>
      </c>
      <c r="N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5">
        <f>VLOOKUP(TableMPI[[#This Row],[Label]],TableAvg[],2,FALSE)</f>
        <v>190.876362</v>
      </c>
      <c r="P15">
        <f>VLOOKUP(TableMPI[[#This Row],[Label]],TableAvg[],3,FALSE)</f>
        <v>0.50633999999848645</v>
      </c>
      <c r="Q15">
        <f>TableMPI[[#This Row],[Avg]]-$U$2*TableMPI[[#This Row],[StdDev]]</f>
        <v>189.86368200000302</v>
      </c>
      <c r="R15">
        <f>TableMPI[[#This Row],[Avg]]+$U$2*TableMPI[[#This Row],[StdDev]]</f>
        <v>191.88904199999698</v>
      </c>
      <c r="S15">
        <v>1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0"/>
        <v>7</v>
      </c>
      <c r="L16" t="s">
        <v>39</v>
      </c>
      <c r="M16" t="s">
        <v>40</v>
      </c>
      <c r="N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6">
        <f>VLOOKUP(TableMPI[[#This Row],[Label]],TableAvg[],2,FALSE)</f>
        <v>209.11237700000001</v>
      </c>
      <c r="P16">
        <f>VLOOKUP(TableMPI[[#This Row],[Label]],TableAvg[],3,FALSE)</f>
        <v>0.13501800000346789</v>
      </c>
      <c r="Q16">
        <f>TableMPI[[#This Row],[Avg]]-$U$2*TableMPI[[#This Row],[StdDev]]</f>
        <v>208.84234099999307</v>
      </c>
      <c r="R16">
        <f>TableMPI[[#This Row],[Avg]]+$U$2*TableMPI[[#This Row],[StdDev]]</f>
        <v>209.38241300000695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0"/>
        <v>7</v>
      </c>
      <c r="L17" t="s">
        <v>39</v>
      </c>
      <c r="M17" t="s">
        <v>40</v>
      </c>
      <c r="N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">
        <f>VLOOKUP(TableMPI[[#This Row],[Label]],TableAvg[],2,FALSE)</f>
        <v>232.02580399999999</v>
      </c>
      <c r="P17">
        <f>VLOOKUP(TableMPI[[#This Row],[Label]],TableAvg[],3,FALSE)</f>
        <v>0</v>
      </c>
      <c r="Q17">
        <f>TableMPI[[#This Row],[Avg]]-$U$2*TableMPI[[#This Row],[StdDev]]</f>
        <v>232.02580399999999</v>
      </c>
      <c r="R17">
        <f>TableMPI[[#This Row],[Avg]]+$U$2*TableMPI[[#This Row],[StdDev]]</f>
        <v>232.02580399999999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0"/>
        <v>7</v>
      </c>
      <c r="L18" t="s">
        <v>39</v>
      </c>
      <c r="M18" t="s">
        <v>40</v>
      </c>
      <c r="N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">
        <f>VLOOKUP(TableMPI[[#This Row],[Label]],TableAvg[],2,FALSE)</f>
        <v>260.09294599999998</v>
      </c>
      <c r="P18">
        <f>VLOOKUP(TableMPI[[#This Row],[Label]],TableAvg[],3,FALSE)</f>
        <v>0</v>
      </c>
      <c r="Q18">
        <f>TableMPI[[#This Row],[Avg]]-$U$2*TableMPI[[#This Row],[StdDev]]</f>
        <v>260.09294599999998</v>
      </c>
      <c r="R18">
        <f>TableMPI[[#This Row],[Avg]]+$U$2*TableMPI[[#This Row],[StdDev]]</f>
        <v>260.09294599999998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0"/>
        <v>7</v>
      </c>
      <c r="L19" t="s">
        <v>39</v>
      </c>
      <c r="M19" t="s">
        <v>40</v>
      </c>
      <c r="N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9">
        <f>VLOOKUP(TableMPI[[#This Row],[Label]],TableAvg[],2,FALSE)</f>
        <v>297.04386299999999</v>
      </c>
      <c r="P19">
        <f>VLOOKUP(TableMPI[[#This Row],[Label]],TableAvg[],3,FALSE)</f>
        <v>0</v>
      </c>
      <c r="Q19">
        <f>TableMPI[[#This Row],[Avg]]-$U$2*TableMPI[[#This Row],[StdDev]]</f>
        <v>297.04386299999999</v>
      </c>
      <c r="R19">
        <f>TableMPI[[#This Row],[Avg]]+$U$2*TableMPI[[#This Row],[StdDev]]</f>
        <v>297.04386299999999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0"/>
        <v>7</v>
      </c>
      <c r="L20" t="s">
        <v>39</v>
      </c>
      <c r="M20" t="s">
        <v>40</v>
      </c>
      <c r="N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">
        <f>VLOOKUP(TableMPI[[#This Row],[Label]],TableAvg[],2,FALSE)</f>
        <v>346.274833</v>
      </c>
      <c r="P20">
        <f>VLOOKUP(TableMPI[[#This Row],[Label]],TableAvg[],3,FALSE)</f>
        <v>0</v>
      </c>
      <c r="Q20">
        <f>TableMPI[[#This Row],[Avg]]-$U$2*TableMPI[[#This Row],[StdDev]]</f>
        <v>346.274833</v>
      </c>
      <c r="R20">
        <f>TableMPI[[#This Row],[Avg]]+$U$2*TableMPI[[#This Row],[StdDev]]</f>
        <v>346.274833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0"/>
        <v>7</v>
      </c>
      <c r="L21" t="s">
        <v>39</v>
      </c>
      <c r="M21" t="s">
        <v>40</v>
      </c>
      <c r="N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">
        <f>VLOOKUP(TableMPI[[#This Row],[Label]],TableAvg[],2,FALSE)</f>
        <v>414.10621800000001</v>
      </c>
      <c r="P21">
        <f>VLOOKUP(TableMPI[[#This Row],[Label]],TableAvg[],3,FALSE)</f>
        <v>0</v>
      </c>
      <c r="Q21">
        <f>TableMPI[[#This Row],[Avg]]-$U$2*TableMPI[[#This Row],[StdDev]]</f>
        <v>414.10621800000001</v>
      </c>
      <c r="R21">
        <f>TableMPI[[#This Row],[Avg]]+$U$2*TableMPI[[#This Row],[StdDev]]</f>
        <v>414.10621800000001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0"/>
        <v>7</v>
      </c>
      <c r="L22" t="s">
        <v>39</v>
      </c>
      <c r="M22" t="s">
        <v>40</v>
      </c>
      <c r="N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">
        <f>VLOOKUP(TableMPI[[#This Row],[Label]],TableAvg[],2,FALSE)</f>
        <v>517.03048899999999</v>
      </c>
      <c r="P22">
        <f>VLOOKUP(TableMPI[[#This Row],[Label]],TableAvg[],3,FALSE)</f>
        <v>0</v>
      </c>
      <c r="Q22">
        <f>TableMPI[[#This Row],[Avg]]-$U$2*TableMPI[[#This Row],[StdDev]]</f>
        <v>517.03048899999999</v>
      </c>
      <c r="R22">
        <f>TableMPI[[#This Row],[Avg]]+$U$2*TableMPI[[#This Row],[StdDev]]</f>
        <v>517.03048899999999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0"/>
        <v>7</v>
      </c>
      <c r="L23" t="s">
        <v>39</v>
      </c>
      <c r="M23" t="s">
        <v>40</v>
      </c>
      <c r="N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3">
        <f>VLOOKUP(TableMPI[[#This Row],[Label]],TableAvg[],2,FALSE)</f>
        <v>689.58723399999997</v>
      </c>
      <c r="P23">
        <f>VLOOKUP(TableMPI[[#This Row],[Label]],TableAvg[],3,FALSE)</f>
        <v>0</v>
      </c>
      <c r="Q23">
        <f>TableMPI[[#This Row],[Avg]]-$U$2*TableMPI[[#This Row],[StdDev]]</f>
        <v>689.58723399999997</v>
      </c>
      <c r="R23">
        <f>TableMPI[[#This Row],[Avg]]+$U$2*TableMPI[[#This Row],[StdDev]]</f>
        <v>689.58723399999997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0"/>
        <v>7</v>
      </c>
      <c r="L24" t="s">
        <v>39</v>
      </c>
      <c r="M24" t="s">
        <v>40</v>
      </c>
      <c r="N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">
        <f>VLOOKUP(TableMPI[[#This Row],[Label]],TableAvg[],2,FALSE)</f>
        <v>1033.768284</v>
      </c>
      <c r="P24">
        <f>VLOOKUP(TableMPI[[#This Row],[Label]],TableAvg[],3,FALSE)</f>
        <v>0</v>
      </c>
      <c r="Q24">
        <f>TableMPI[[#This Row],[Avg]]-$U$2*TableMPI[[#This Row],[StdDev]]</f>
        <v>1033.768284</v>
      </c>
      <c r="R24">
        <f>TableMPI[[#This Row],[Avg]]+$U$2*TableMPI[[#This Row],[StdDev]]</f>
        <v>1033.768284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0"/>
        <v>7</v>
      </c>
      <c r="L25" t="s">
        <v>39</v>
      </c>
      <c r="M25" t="s">
        <v>40</v>
      </c>
      <c r="N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5">
        <f>VLOOKUP(TableMPI[[#This Row],[Label]],TableAvg[],2,FALSE)</f>
        <v>2083.919367</v>
      </c>
      <c r="P25">
        <f>VLOOKUP(TableMPI[[#This Row],[Label]],TableAvg[],3,FALSE)</f>
        <v>0</v>
      </c>
      <c r="Q25">
        <f>TableMPI[[#This Row],[Avg]]-$U$2*TableMPI[[#This Row],[StdDev]]</f>
        <v>2083.919367</v>
      </c>
      <c r="R25">
        <f>TableMPI[[#This Row],[Avg]]+$U$2*TableMPI[[#This Row],[StdDev]]</f>
        <v>2083.919367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0"/>
        <v>7</v>
      </c>
      <c r="L26" t="s">
        <v>39</v>
      </c>
      <c r="M26" t="s">
        <v>40</v>
      </c>
      <c r="N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6">
        <f>VLOOKUP(TableMPI[[#This Row],[Label]],TableAvg[],2,FALSE)</f>
        <v>174.82682649999998</v>
      </c>
      <c r="P26">
        <f>VLOOKUP(TableMPI[[#This Row],[Label]],TableAvg[],3,FALSE)</f>
        <v>5.3027500048680586E-2</v>
      </c>
      <c r="Q26">
        <f>TableMPI[[#This Row],[Avg]]-$U$2*TableMPI[[#This Row],[StdDev]]</f>
        <v>174.72077149990261</v>
      </c>
      <c r="R26">
        <f>TableMPI[[#This Row],[Avg]]+$U$2*TableMPI[[#This Row],[StdDev]]</f>
        <v>174.93288150009735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0"/>
        <v>7</v>
      </c>
      <c r="L27" t="s">
        <v>39</v>
      </c>
      <c r="M27" t="s">
        <v>40</v>
      </c>
      <c r="N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7">
        <f>VLOOKUP(TableMPI[[#This Row],[Label]],TableAvg[],2,FALSE)</f>
        <v>190.876362</v>
      </c>
      <c r="P27">
        <f>VLOOKUP(TableMPI[[#This Row],[Label]],TableAvg[],3,FALSE)</f>
        <v>0.50633999999848645</v>
      </c>
      <c r="Q27">
        <f>TableMPI[[#This Row],[Avg]]-$U$2*TableMPI[[#This Row],[StdDev]]</f>
        <v>189.86368200000302</v>
      </c>
      <c r="R27">
        <f>TableMPI[[#This Row],[Avg]]+$U$2*TableMPI[[#This Row],[StdDev]]</f>
        <v>191.88904199999698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0"/>
        <v>7</v>
      </c>
      <c r="L28" t="s">
        <v>39</v>
      </c>
      <c r="M28" t="s">
        <v>40</v>
      </c>
      <c r="N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8">
        <f>VLOOKUP(TableMPI[[#This Row],[Label]],TableAvg[],2,FALSE)</f>
        <v>209.11237700000001</v>
      </c>
      <c r="P28">
        <f>VLOOKUP(TableMPI[[#This Row],[Label]],TableAvg[],3,FALSE)</f>
        <v>0.13501800000346789</v>
      </c>
      <c r="Q28">
        <f>TableMPI[[#This Row],[Avg]]-$U$2*TableMPI[[#This Row],[StdDev]]</f>
        <v>208.84234099999307</v>
      </c>
      <c r="R28">
        <f>TableMPI[[#This Row],[Avg]]+$U$2*TableMPI[[#This Row],[StdDev]]</f>
        <v>209.38241300000695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0"/>
        <v>7</v>
      </c>
      <c r="L29" t="s">
        <v>39</v>
      </c>
      <c r="M29" t="s">
        <v>40</v>
      </c>
      <c r="N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9">
        <f>VLOOKUP(TableMPI[[#This Row],[Label]],TableAvg[],2,FALSE)</f>
        <v>232.02580399999999</v>
      </c>
      <c r="P29">
        <f>VLOOKUP(TableMPI[[#This Row],[Label]],TableAvg[],3,FALSE)</f>
        <v>0</v>
      </c>
      <c r="Q29">
        <f>TableMPI[[#This Row],[Avg]]-$U$2*TableMPI[[#This Row],[StdDev]]</f>
        <v>232.02580399999999</v>
      </c>
      <c r="R29">
        <f>TableMPI[[#This Row],[Avg]]+$U$2*TableMPI[[#This Row],[StdDev]]</f>
        <v>232.02580399999999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0"/>
        <v>7</v>
      </c>
      <c r="L30" t="s">
        <v>39</v>
      </c>
      <c r="M30" t="s">
        <v>40</v>
      </c>
      <c r="N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30">
        <f>VLOOKUP(TableMPI[[#This Row],[Label]],TableAvg[],2,FALSE)</f>
        <v>260.09294599999998</v>
      </c>
      <c r="P30">
        <f>VLOOKUP(TableMPI[[#This Row],[Label]],TableAvg[],3,FALSE)</f>
        <v>0</v>
      </c>
      <c r="Q30">
        <f>TableMPI[[#This Row],[Avg]]-$U$2*TableMPI[[#This Row],[StdDev]]</f>
        <v>260.09294599999998</v>
      </c>
      <c r="R30">
        <f>TableMPI[[#This Row],[Avg]]+$U$2*TableMPI[[#This Row],[StdDev]]</f>
        <v>260.09294599999998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0"/>
        <v>7</v>
      </c>
      <c r="L31" t="s">
        <v>39</v>
      </c>
      <c r="M31" t="s">
        <v>40</v>
      </c>
      <c r="N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31">
        <f>VLOOKUP(TableMPI[[#This Row],[Label]],TableAvg[],2,FALSE)</f>
        <v>297.04386299999999</v>
      </c>
      <c r="P31">
        <f>VLOOKUP(TableMPI[[#This Row],[Label]],TableAvg[],3,FALSE)</f>
        <v>0</v>
      </c>
      <c r="Q31">
        <f>TableMPI[[#This Row],[Avg]]-$U$2*TableMPI[[#This Row],[StdDev]]</f>
        <v>297.04386299999999</v>
      </c>
      <c r="R31">
        <f>TableMPI[[#This Row],[Avg]]+$U$2*TableMPI[[#This Row],[StdDev]]</f>
        <v>297.04386299999999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0"/>
        <v>7</v>
      </c>
      <c r="L32" t="s">
        <v>39</v>
      </c>
      <c r="M32" t="s">
        <v>40</v>
      </c>
      <c r="N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32">
        <f>VLOOKUP(TableMPI[[#This Row],[Label]],TableAvg[],2,FALSE)</f>
        <v>346.274833</v>
      </c>
      <c r="P32">
        <f>VLOOKUP(TableMPI[[#This Row],[Label]],TableAvg[],3,FALSE)</f>
        <v>0</v>
      </c>
      <c r="Q32">
        <f>TableMPI[[#This Row],[Avg]]-$U$2*TableMPI[[#This Row],[StdDev]]</f>
        <v>346.274833</v>
      </c>
      <c r="R32">
        <f>TableMPI[[#This Row],[Avg]]+$U$2*TableMPI[[#This Row],[StdDev]]</f>
        <v>346.274833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0"/>
        <v>7</v>
      </c>
      <c r="L33" t="s">
        <v>39</v>
      </c>
      <c r="M33" t="s">
        <v>40</v>
      </c>
      <c r="N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33">
        <f>VLOOKUP(TableMPI[[#This Row],[Label]],TableAvg[],2,FALSE)</f>
        <v>414.10621800000001</v>
      </c>
      <c r="P33">
        <f>VLOOKUP(TableMPI[[#This Row],[Label]],TableAvg[],3,FALSE)</f>
        <v>0</v>
      </c>
      <c r="Q33">
        <f>TableMPI[[#This Row],[Avg]]-$U$2*TableMPI[[#This Row],[StdDev]]</f>
        <v>414.10621800000001</v>
      </c>
      <c r="R33">
        <f>TableMPI[[#This Row],[Avg]]+$U$2*TableMPI[[#This Row],[StdDev]]</f>
        <v>414.10621800000001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0"/>
        <v>7</v>
      </c>
      <c r="L34" t="s">
        <v>39</v>
      </c>
      <c r="M34" t="s">
        <v>40</v>
      </c>
      <c r="N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34">
        <f>VLOOKUP(TableMPI[[#This Row],[Label]],TableAvg[],2,FALSE)</f>
        <v>517.03048899999999</v>
      </c>
      <c r="P34">
        <f>VLOOKUP(TableMPI[[#This Row],[Label]],TableAvg[],3,FALSE)</f>
        <v>0</v>
      </c>
      <c r="Q34">
        <f>TableMPI[[#This Row],[Avg]]-$U$2*TableMPI[[#This Row],[StdDev]]</f>
        <v>517.03048899999999</v>
      </c>
      <c r="R34">
        <f>TableMPI[[#This Row],[Avg]]+$U$2*TableMPI[[#This Row],[StdDev]]</f>
        <v>517.03048899999999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1">MID(M35,22,1)</f>
        <v>7</v>
      </c>
      <c r="L35" t="s">
        <v>39</v>
      </c>
      <c r="M35" t="s">
        <v>40</v>
      </c>
      <c r="N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35">
        <f>VLOOKUP(TableMPI[[#This Row],[Label]],TableAvg[],2,FALSE)</f>
        <v>689.58723399999997</v>
      </c>
      <c r="P35">
        <f>VLOOKUP(TableMPI[[#This Row],[Label]],TableAvg[],3,FALSE)</f>
        <v>0</v>
      </c>
      <c r="Q35">
        <f>TableMPI[[#This Row],[Avg]]-$U$2*TableMPI[[#This Row],[StdDev]]</f>
        <v>689.58723399999997</v>
      </c>
      <c r="R35">
        <f>TableMPI[[#This Row],[Avg]]+$U$2*TableMPI[[#This Row],[StdDev]]</f>
        <v>689.58723399999997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1"/>
        <v>7</v>
      </c>
      <c r="L36" t="s">
        <v>39</v>
      </c>
      <c r="M36" t="s">
        <v>40</v>
      </c>
      <c r="N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36">
        <f>VLOOKUP(TableMPI[[#This Row],[Label]],TableAvg[],2,FALSE)</f>
        <v>1033.768284</v>
      </c>
      <c r="P36">
        <f>VLOOKUP(TableMPI[[#This Row],[Label]],TableAvg[],3,FALSE)</f>
        <v>0</v>
      </c>
      <c r="Q36">
        <f>TableMPI[[#This Row],[Avg]]-$U$2*TableMPI[[#This Row],[StdDev]]</f>
        <v>1033.768284</v>
      </c>
      <c r="R36">
        <f>TableMPI[[#This Row],[Avg]]+$U$2*TableMPI[[#This Row],[StdDev]]</f>
        <v>1033.768284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1"/>
        <v>7</v>
      </c>
      <c r="L37" t="s">
        <v>39</v>
      </c>
      <c r="M37" t="s">
        <v>40</v>
      </c>
      <c r="N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37">
        <f>VLOOKUP(TableMPI[[#This Row],[Label]],TableAvg[],2,FALSE)</f>
        <v>2083.919367</v>
      </c>
      <c r="P37">
        <f>VLOOKUP(TableMPI[[#This Row],[Label]],TableAvg[],3,FALSE)</f>
        <v>0</v>
      </c>
      <c r="Q37">
        <f>TableMPI[[#This Row],[Avg]]-$U$2*TableMPI[[#This Row],[StdDev]]</f>
        <v>2083.919367</v>
      </c>
      <c r="R37">
        <f>TableMPI[[#This Row],[Avg]]+$U$2*TableMPI[[#This Row],[StdDev]]</f>
        <v>2083.919367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1"/>
        <v>7</v>
      </c>
      <c r="L38" t="s">
        <v>39</v>
      </c>
      <c r="M38" t="s">
        <v>40</v>
      </c>
      <c r="N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38">
        <f>VLOOKUP(TableMPI[[#This Row],[Label]],TableAvg[],2,FALSE)</f>
        <v>174.82682649999998</v>
      </c>
      <c r="P38">
        <f>VLOOKUP(TableMPI[[#This Row],[Label]],TableAvg[],3,FALSE)</f>
        <v>5.3027500048680586E-2</v>
      </c>
      <c r="Q38">
        <f>TableMPI[[#This Row],[Avg]]-$U$2*TableMPI[[#This Row],[StdDev]]</f>
        <v>174.72077149990261</v>
      </c>
      <c r="R38">
        <f>TableMPI[[#This Row],[Avg]]+$U$2*TableMPI[[#This Row],[StdDev]]</f>
        <v>174.93288150009735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1"/>
        <v>7</v>
      </c>
      <c r="L39" t="s">
        <v>39</v>
      </c>
      <c r="M39" t="s">
        <v>40</v>
      </c>
      <c r="N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9">
        <f>VLOOKUP(TableMPI[[#This Row],[Label]],TableAvg[],2,FALSE)</f>
        <v>190.876362</v>
      </c>
      <c r="P39">
        <f>VLOOKUP(TableMPI[[#This Row],[Label]],TableAvg[],3,FALSE)</f>
        <v>0.50633999999848645</v>
      </c>
      <c r="Q39">
        <f>TableMPI[[#This Row],[Avg]]-$U$2*TableMPI[[#This Row],[StdDev]]</f>
        <v>189.86368200000302</v>
      </c>
      <c r="R39">
        <f>TableMPI[[#This Row],[Avg]]+$U$2*TableMPI[[#This Row],[StdDev]]</f>
        <v>191.88904199999698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1"/>
        <v>7</v>
      </c>
      <c r="L40" t="s">
        <v>39</v>
      </c>
      <c r="M40" t="s">
        <v>40</v>
      </c>
      <c r="N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0">
        <f>VLOOKUP(TableMPI[[#This Row],[Label]],TableAvg[],2,FALSE)</f>
        <v>209.11237700000001</v>
      </c>
      <c r="P40">
        <f>VLOOKUP(TableMPI[[#This Row],[Label]],TableAvg[],3,FALSE)</f>
        <v>0.13501800000346789</v>
      </c>
      <c r="Q40">
        <f>TableMPI[[#This Row],[Avg]]-$U$2*TableMPI[[#This Row],[StdDev]]</f>
        <v>208.84234099999307</v>
      </c>
      <c r="R40">
        <f>TableMPI[[#This Row],[Avg]]+$U$2*TableMPI[[#This Row],[StdDev]]</f>
        <v>209.38241300000695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1"/>
        <v>7</v>
      </c>
      <c r="L41" t="s">
        <v>39</v>
      </c>
      <c r="M41" t="s">
        <v>40</v>
      </c>
      <c r="N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41">
        <f>VLOOKUP(TableMPI[[#This Row],[Label]],TableAvg[],2,FALSE)</f>
        <v>232.02580399999999</v>
      </c>
      <c r="P41">
        <f>VLOOKUP(TableMPI[[#This Row],[Label]],TableAvg[],3,FALSE)</f>
        <v>0</v>
      </c>
      <c r="Q41">
        <f>TableMPI[[#This Row],[Avg]]-$U$2*TableMPI[[#This Row],[StdDev]]</f>
        <v>232.02580399999999</v>
      </c>
      <c r="R41">
        <f>TableMPI[[#This Row],[Avg]]+$U$2*TableMPI[[#This Row],[StdDev]]</f>
        <v>232.02580399999999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1"/>
        <v>7</v>
      </c>
      <c r="L42" t="s">
        <v>39</v>
      </c>
      <c r="M42" t="s">
        <v>40</v>
      </c>
      <c r="N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42">
        <f>VLOOKUP(TableMPI[[#This Row],[Label]],TableAvg[],2,FALSE)</f>
        <v>260.09294599999998</v>
      </c>
      <c r="P42">
        <f>VLOOKUP(TableMPI[[#This Row],[Label]],TableAvg[],3,FALSE)</f>
        <v>0</v>
      </c>
      <c r="Q42">
        <f>TableMPI[[#This Row],[Avg]]-$U$2*TableMPI[[#This Row],[StdDev]]</f>
        <v>260.09294599999998</v>
      </c>
      <c r="R42">
        <f>TableMPI[[#This Row],[Avg]]+$U$2*TableMPI[[#This Row],[StdDev]]</f>
        <v>260.09294599999998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1"/>
        <v>7</v>
      </c>
      <c r="L43" t="s">
        <v>39</v>
      </c>
      <c r="M43" t="s">
        <v>40</v>
      </c>
      <c r="N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43">
        <f>VLOOKUP(TableMPI[[#This Row],[Label]],TableAvg[],2,FALSE)</f>
        <v>297.04386299999999</v>
      </c>
      <c r="P43">
        <f>VLOOKUP(TableMPI[[#This Row],[Label]],TableAvg[],3,FALSE)</f>
        <v>0</v>
      </c>
      <c r="Q43">
        <f>TableMPI[[#This Row],[Avg]]-$U$2*TableMPI[[#This Row],[StdDev]]</f>
        <v>297.04386299999999</v>
      </c>
      <c r="R43">
        <f>TableMPI[[#This Row],[Avg]]+$U$2*TableMPI[[#This Row],[StdDev]]</f>
        <v>297.04386299999999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1"/>
        <v>7</v>
      </c>
      <c r="L44" t="s">
        <v>39</v>
      </c>
      <c r="M44" t="s">
        <v>40</v>
      </c>
      <c r="N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44">
        <f>VLOOKUP(TableMPI[[#This Row],[Label]],TableAvg[],2,FALSE)</f>
        <v>346.274833</v>
      </c>
      <c r="P44">
        <f>VLOOKUP(TableMPI[[#This Row],[Label]],TableAvg[],3,FALSE)</f>
        <v>0</v>
      </c>
      <c r="Q44">
        <f>TableMPI[[#This Row],[Avg]]-$U$2*TableMPI[[#This Row],[StdDev]]</f>
        <v>346.274833</v>
      </c>
      <c r="R44">
        <f>TableMPI[[#This Row],[Avg]]+$U$2*TableMPI[[#This Row],[StdDev]]</f>
        <v>346.274833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1"/>
        <v>7</v>
      </c>
      <c r="L45" t="s">
        <v>39</v>
      </c>
      <c r="M45" t="s">
        <v>40</v>
      </c>
      <c r="N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45">
        <f>VLOOKUP(TableMPI[[#This Row],[Label]],TableAvg[],2,FALSE)</f>
        <v>414.10621800000001</v>
      </c>
      <c r="P45">
        <f>VLOOKUP(TableMPI[[#This Row],[Label]],TableAvg[],3,FALSE)</f>
        <v>0</v>
      </c>
      <c r="Q45">
        <f>TableMPI[[#This Row],[Avg]]-$U$2*TableMPI[[#This Row],[StdDev]]</f>
        <v>414.10621800000001</v>
      </c>
      <c r="R45">
        <f>TableMPI[[#This Row],[Avg]]+$U$2*TableMPI[[#This Row],[StdDev]]</f>
        <v>414.10621800000001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1"/>
        <v>7</v>
      </c>
      <c r="L46" t="s">
        <v>39</v>
      </c>
      <c r="M46" t="s">
        <v>40</v>
      </c>
      <c r="N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46">
        <f>VLOOKUP(TableMPI[[#This Row],[Label]],TableAvg[],2,FALSE)</f>
        <v>517.03048899999999</v>
      </c>
      <c r="P46">
        <f>VLOOKUP(TableMPI[[#This Row],[Label]],TableAvg[],3,FALSE)</f>
        <v>0</v>
      </c>
      <c r="Q46">
        <f>TableMPI[[#This Row],[Avg]]-$U$2*TableMPI[[#This Row],[StdDev]]</f>
        <v>517.03048899999999</v>
      </c>
      <c r="R46">
        <f>TableMPI[[#This Row],[Avg]]+$U$2*TableMPI[[#This Row],[StdDev]]</f>
        <v>517.03048899999999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1"/>
        <v>7</v>
      </c>
      <c r="L47" t="s">
        <v>39</v>
      </c>
      <c r="M47" t="s">
        <v>40</v>
      </c>
      <c r="N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47">
        <f>VLOOKUP(TableMPI[[#This Row],[Label]],TableAvg[],2,FALSE)</f>
        <v>689.58723399999997</v>
      </c>
      <c r="P47">
        <f>VLOOKUP(TableMPI[[#This Row],[Label]],TableAvg[],3,FALSE)</f>
        <v>0</v>
      </c>
      <c r="Q47">
        <f>TableMPI[[#This Row],[Avg]]-$U$2*TableMPI[[#This Row],[StdDev]]</f>
        <v>689.58723399999997</v>
      </c>
      <c r="R47">
        <f>TableMPI[[#This Row],[Avg]]+$U$2*TableMPI[[#This Row],[StdDev]]</f>
        <v>689.58723399999997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1"/>
        <v>7</v>
      </c>
      <c r="L48" t="s">
        <v>39</v>
      </c>
      <c r="M48" t="s">
        <v>40</v>
      </c>
      <c r="N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48">
        <f>VLOOKUP(TableMPI[[#This Row],[Label]],TableAvg[],2,FALSE)</f>
        <v>1033.768284</v>
      </c>
      <c r="P48">
        <f>VLOOKUP(TableMPI[[#This Row],[Label]],TableAvg[],3,FALSE)</f>
        <v>0</v>
      </c>
      <c r="Q48">
        <f>TableMPI[[#This Row],[Avg]]-$U$2*TableMPI[[#This Row],[StdDev]]</f>
        <v>1033.768284</v>
      </c>
      <c r="R48">
        <f>TableMPI[[#This Row],[Avg]]+$U$2*TableMPI[[#This Row],[StdDev]]</f>
        <v>1033.768284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1"/>
        <v>7</v>
      </c>
      <c r="L49" t="s">
        <v>39</v>
      </c>
      <c r="M49" t="s">
        <v>40</v>
      </c>
      <c r="N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49">
        <f>VLOOKUP(TableMPI[[#This Row],[Label]],TableAvg[],2,FALSE)</f>
        <v>2083.919367</v>
      </c>
      <c r="P49">
        <f>VLOOKUP(TableMPI[[#This Row],[Label]],TableAvg[],3,FALSE)</f>
        <v>0</v>
      </c>
      <c r="Q49">
        <f>TableMPI[[#This Row],[Avg]]-$U$2*TableMPI[[#This Row],[StdDev]]</f>
        <v>2083.919367</v>
      </c>
      <c r="R49">
        <f>TableMPI[[#This Row],[Avg]]+$U$2*TableMPI[[#This Row],[StdDev]]</f>
        <v>2083.919367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1"/>
        <v>7</v>
      </c>
      <c r="L50" t="s">
        <v>39</v>
      </c>
      <c r="M50" t="s">
        <v>40</v>
      </c>
      <c r="N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50">
        <f>VLOOKUP(TableMPI[[#This Row],[Label]],TableAvg[],2,FALSE)</f>
        <v>174.82682649999998</v>
      </c>
      <c r="P50">
        <f>VLOOKUP(TableMPI[[#This Row],[Label]],TableAvg[],3,FALSE)</f>
        <v>5.3027500048680586E-2</v>
      </c>
      <c r="Q50">
        <f>TableMPI[[#This Row],[Avg]]-$U$2*TableMPI[[#This Row],[StdDev]]</f>
        <v>174.72077149990261</v>
      </c>
      <c r="R50">
        <f>TableMPI[[#This Row],[Avg]]+$U$2*TableMPI[[#This Row],[StdDev]]</f>
        <v>174.93288150009735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1"/>
        <v>7</v>
      </c>
      <c r="L51" t="s">
        <v>39</v>
      </c>
      <c r="M51" t="s">
        <v>40</v>
      </c>
      <c r="N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51">
        <f>VLOOKUP(TableMPI[[#This Row],[Label]],TableAvg[],2,FALSE)</f>
        <v>190.876362</v>
      </c>
      <c r="P51">
        <f>VLOOKUP(TableMPI[[#This Row],[Label]],TableAvg[],3,FALSE)</f>
        <v>0.50633999999848645</v>
      </c>
      <c r="Q51">
        <f>TableMPI[[#This Row],[Avg]]-$U$2*TableMPI[[#This Row],[StdDev]]</f>
        <v>189.86368200000302</v>
      </c>
      <c r="R51">
        <f>TableMPI[[#This Row],[Avg]]+$U$2*TableMPI[[#This Row],[StdDev]]</f>
        <v>191.88904199999698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1"/>
        <v>7</v>
      </c>
      <c r="L52" t="s">
        <v>39</v>
      </c>
      <c r="M52" t="s">
        <v>40</v>
      </c>
      <c r="N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52">
        <f>VLOOKUP(TableMPI[[#This Row],[Label]],TableAvg[],2,FALSE)</f>
        <v>209.11237700000001</v>
      </c>
      <c r="P52">
        <f>VLOOKUP(TableMPI[[#This Row],[Label]],TableAvg[],3,FALSE)</f>
        <v>0.13501800000346789</v>
      </c>
      <c r="Q52">
        <f>TableMPI[[#This Row],[Avg]]-$U$2*TableMPI[[#This Row],[StdDev]]</f>
        <v>208.84234099999307</v>
      </c>
      <c r="R52">
        <f>TableMPI[[#This Row],[Avg]]+$U$2*TableMPI[[#This Row],[StdDev]]</f>
        <v>209.38241300000695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1"/>
        <v>7</v>
      </c>
      <c r="L53" t="s">
        <v>39</v>
      </c>
      <c r="M53" t="s">
        <v>40</v>
      </c>
      <c r="N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3">
        <f>VLOOKUP(TableMPI[[#This Row],[Label]],TableAvg[],2,FALSE)</f>
        <v>232.02580399999999</v>
      </c>
      <c r="P53">
        <f>VLOOKUP(TableMPI[[#This Row],[Label]],TableAvg[],3,FALSE)</f>
        <v>0</v>
      </c>
      <c r="Q53">
        <f>TableMPI[[#This Row],[Avg]]-$U$2*TableMPI[[#This Row],[StdDev]]</f>
        <v>232.02580399999999</v>
      </c>
      <c r="R53">
        <f>TableMPI[[#This Row],[Avg]]+$U$2*TableMPI[[#This Row],[StdDev]]</f>
        <v>232.02580399999999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1"/>
        <v>7</v>
      </c>
      <c r="L54" t="s">
        <v>39</v>
      </c>
      <c r="M54" t="s">
        <v>40</v>
      </c>
      <c r="N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54">
        <f>VLOOKUP(TableMPI[[#This Row],[Label]],TableAvg[],2,FALSE)</f>
        <v>260.09294599999998</v>
      </c>
      <c r="P54">
        <f>VLOOKUP(TableMPI[[#This Row],[Label]],TableAvg[],3,FALSE)</f>
        <v>0</v>
      </c>
      <c r="Q54">
        <f>TableMPI[[#This Row],[Avg]]-$U$2*TableMPI[[#This Row],[StdDev]]</f>
        <v>260.09294599999998</v>
      </c>
      <c r="R54">
        <f>TableMPI[[#This Row],[Avg]]+$U$2*TableMPI[[#This Row],[StdDev]]</f>
        <v>260.09294599999998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1"/>
        <v>7</v>
      </c>
      <c r="L55" t="s">
        <v>39</v>
      </c>
      <c r="M55" t="s">
        <v>40</v>
      </c>
      <c r="N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55">
        <f>VLOOKUP(TableMPI[[#This Row],[Label]],TableAvg[],2,FALSE)</f>
        <v>297.04386299999999</v>
      </c>
      <c r="P55">
        <f>VLOOKUP(TableMPI[[#This Row],[Label]],TableAvg[],3,FALSE)</f>
        <v>0</v>
      </c>
      <c r="Q55">
        <f>TableMPI[[#This Row],[Avg]]-$U$2*TableMPI[[#This Row],[StdDev]]</f>
        <v>297.04386299999999</v>
      </c>
      <c r="R55">
        <f>TableMPI[[#This Row],[Avg]]+$U$2*TableMPI[[#This Row],[StdDev]]</f>
        <v>297.04386299999999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1"/>
        <v>7</v>
      </c>
      <c r="L56" t="s">
        <v>39</v>
      </c>
      <c r="M56" t="s">
        <v>40</v>
      </c>
      <c r="N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56">
        <f>VLOOKUP(TableMPI[[#This Row],[Label]],TableAvg[],2,FALSE)</f>
        <v>346.274833</v>
      </c>
      <c r="P56">
        <f>VLOOKUP(TableMPI[[#This Row],[Label]],TableAvg[],3,FALSE)</f>
        <v>0</v>
      </c>
      <c r="Q56">
        <f>TableMPI[[#This Row],[Avg]]-$U$2*TableMPI[[#This Row],[StdDev]]</f>
        <v>346.274833</v>
      </c>
      <c r="R56">
        <f>TableMPI[[#This Row],[Avg]]+$U$2*TableMPI[[#This Row],[StdDev]]</f>
        <v>346.274833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1"/>
        <v>7</v>
      </c>
      <c r="L57" t="s">
        <v>39</v>
      </c>
      <c r="M57" t="s">
        <v>40</v>
      </c>
      <c r="N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57">
        <f>VLOOKUP(TableMPI[[#This Row],[Label]],TableAvg[],2,FALSE)</f>
        <v>414.10621800000001</v>
      </c>
      <c r="P57">
        <f>VLOOKUP(TableMPI[[#This Row],[Label]],TableAvg[],3,FALSE)</f>
        <v>0</v>
      </c>
      <c r="Q57">
        <f>TableMPI[[#This Row],[Avg]]-$U$2*TableMPI[[#This Row],[StdDev]]</f>
        <v>414.10621800000001</v>
      </c>
      <c r="R57">
        <f>TableMPI[[#This Row],[Avg]]+$U$2*TableMPI[[#This Row],[StdDev]]</f>
        <v>414.10621800000001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1"/>
        <v>7</v>
      </c>
      <c r="L58" t="s">
        <v>39</v>
      </c>
      <c r="M58" t="s">
        <v>40</v>
      </c>
      <c r="N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58">
        <f>VLOOKUP(TableMPI[[#This Row],[Label]],TableAvg[],2,FALSE)</f>
        <v>517.03048899999999</v>
      </c>
      <c r="P58">
        <f>VLOOKUP(TableMPI[[#This Row],[Label]],TableAvg[],3,FALSE)</f>
        <v>0</v>
      </c>
      <c r="Q58">
        <f>TableMPI[[#This Row],[Avg]]-$U$2*TableMPI[[#This Row],[StdDev]]</f>
        <v>517.03048899999999</v>
      </c>
      <c r="R58">
        <f>TableMPI[[#This Row],[Avg]]+$U$2*TableMPI[[#This Row],[StdDev]]</f>
        <v>517.03048899999999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1"/>
        <v>7</v>
      </c>
      <c r="L59" t="s">
        <v>39</v>
      </c>
      <c r="M59" t="s">
        <v>40</v>
      </c>
      <c r="N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59">
        <f>VLOOKUP(TableMPI[[#This Row],[Label]],TableAvg[],2,FALSE)</f>
        <v>689.58723399999997</v>
      </c>
      <c r="P59">
        <f>VLOOKUP(TableMPI[[#This Row],[Label]],TableAvg[],3,FALSE)</f>
        <v>0</v>
      </c>
      <c r="Q59">
        <f>TableMPI[[#This Row],[Avg]]-$U$2*TableMPI[[#This Row],[StdDev]]</f>
        <v>689.58723399999997</v>
      </c>
      <c r="R59">
        <f>TableMPI[[#This Row],[Avg]]+$U$2*TableMPI[[#This Row],[StdDev]]</f>
        <v>689.58723399999997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1"/>
        <v>7</v>
      </c>
      <c r="L60" t="s">
        <v>39</v>
      </c>
      <c r="M60" t="s">
        <v>40</v>
      </c>
      <c r="N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60">
        <f>VLOOKUP(TableMPI[[#This Row],[Label]],TableAvg[],2,FALSE)</f>
        <v>1033.768284</v>
      </c>
      <c r="P60">
        <f>VLOOKUP(TableMPI[[#This Row],[Label]],TableAvg[],3,FALSE)</f>
        <v>0</v>
      </c>
      <c r="Q60">
        <f>TableMPI[[#This Row],[Avg]]-$U$2*TableMPI[[#This Row],[StdDev]]</f>
        <v>1033.768284</v>
      </c>
      <c r="R60">
        <f>TableMPI[[#This Row],[Avg]]+$U$2*TableMPI[[#This Row],[StdDev]]</f>
        <v>1033.768284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1"/>
        <v>7</v>
      </c>
      <c r="L61" t="s">
        <v>39</v>
      </c>
      <c r="M61" t="s">
        <v>40</v>
      </c>
      <c r="N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61">
        <f>VLOOKUP(TableMPI[[#This Row],[Label]],TableAvg[],2,FALSE)</f>
        <v>2083.919367</v>
      </c>
      <c r="P61">
        <f>VLOOKUP(TableMPI[[#This Row],[Label]],TableAvg[],3,FALSE)</f>
        <v>0</v>
      </c>
      <c r="Q61">
        <f>TableMPI[[#This Row],[Avg]]-$U$2*TableMPI[[#This Row],[StdDev]]</f>
        <v>2083.919367</v>
      </c>
      <c r="R61">
        <f>TableMPI[[#This Row],[Avg]]+$U$2*TableMPI[[#This Row],[StdDev]]</f>
        <v>2083.919367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1"/>
        <v>7</v>
      </c>
      <c r="L62" t="s">
        <v>39</v>
      </c>
      <c r="M62" t="s">
        <v>40</v>
      </c>
      <c r="N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62">
        <f>VLOOKUP(TableMPI[[#This Row],[Label]],TableAvg[],2,FALSE)</f>
        <v>174.82682649999998</v>
      </c>
      <c r="P62">
        <f>VLOOKUP(TableMPI[[#This Row],[Label]],TableAvg[],3,FALSE)</f>
        <v>5.3027500048680586E-2</v>
      </c>
      <c r="Q62">
        <f>TableMPI[[#This Row],[Avg]]-$U$2*TableMPI[[#This Row],[StdDev]]</f>
        <v>174.72077149990261</v>
      </c>
      <c r="R62">
        <f>TableMPI[[#This Row],[Avg]]+$U$2*TableMPI[[#This Row],[StdDev]]</f>
        <v>174.93288150009735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1"/>
        <v>7</v>
      </c>
      <c r="L63" t="s">
        <v>39</v>
      </c>
      <c r="M63" t="s">
        <v>40</v>
      </c>
      <c r="N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63">
        <f>VLOOKUP(TableMPI[[#This Row],[Label]],TableAvg[],2,FALSE)</f>
        <v>190.876362</v>
      </c>
      <c r="P63">
        <f>VLOOKUP(TableMPI[[#This Row],[Label]],TableAvg[],3,FALSE)</f>
        <v>0.50633999999848645</v>
      </c>
      <c r="Q63">
        <f>TableMPI[[#This Row],[Avg]]-$U$2*TableMPI[[#This Row],[StdDev]]</f>
        <v>189.86368200000302</v>
      </c>
      <c r="R63">
        <f>TableMPI[[#This Row],[Avg]]+$U$2*TableMPI[[#This Row],[StdDev]]</f>
        <v>191.88904199999698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1"/>
        <v>7</v>
      </c>
      <c r="L64" t="s">
        <v>39</v>
      </c>
      <c r="M64" t="s">
        <v>40</v>
      </c>
      <c r="N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64">
        <f>VLOOKUP(TableMPI[[#This Row],[Label]],TableAvg[],2,FALSE)</f>
        <v>209.11237700000001</v>
      </c>
      <c r="P64">
        <f>VLOOKUP(TableMPI[[#This Row],[Label]],TableAvg[],3,FALSE)</f>
        <v>0.13501800000346789</v>
      </c>
      <c r="Q64">
        <f>TableMPI[[#This Row],[Avg]]-$U$2*TableMPI[[#This Row],[StdDev]]</f>
        <v>208.84234099999307</v>
      </c>
      <c r="R64">
        <f>TableMPI[[#This Row],[Avg]]+$U$2*TableMPI[[#This Row],[StdDev]]</f>
        <v>209.38241300000695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1"/>
        <v>7</v>
      </c>
      <c r="L65" t="s">
        <v>39</v>
      </c>
      <c r="M65" t="s">
        <v>40</v>
      </c>
      <c r="N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65">
        <f>VLOOKUP(TableMPI[[#This Row],[Label]],TableAvg[],2,FALSE)</f>
        <v>232.02580399999999</v>
      </c>
      <c r="P65">
        <f>VLOOKUP(TableMPI[[#This Row],[Label]],TableAvg[],3,FALSE)</f>
        <v>0</v>
      </c>
      <c r="Q65">
        <f>TableMPI[[#This Row],[Avg]]-$U$2*TableMPI[[#This Row],[StdDev]]</f>
        <v>232.02580399999999</v>
      </c>
      <c r="R65">
        <f>TableMPI[[#This Row],[Avg]]+$U$2*TableMPI[[#This Row],[StdDev]]</f>
        <v>232.02580399999999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1"/>
        <v>7</v>
      </c>
      <c r="L66" t="s">
        <v>39</v>
      </c>
      <c r="M66" t="s">
        <v>40</v>
      </c>
      <c r="N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6">
        <f>VLOOKUP(TableMPI[[#This Row],[Label]],TableAvg[],2,FALSE)</f>
        <v>260.09294599999998</v>
      </c>
      <c r="P66">
        <f>VLOOKUP(TableMPI[[#This Row],[Label]],TableAvg[],3,FALSE)</f>
        <v>0</v>
      </c>
      <c r="Q66">
        <f>TableMPI[[#This Row],[Avg]]-$U$2*TableMPI[[#This Row],[StdDev]]</f>
        <v>260.09294599999998</v>
      </c>
      <c r="R66">
        <f>TableMPI[[#This Row],[Avg]]+$U$2*TableMPI[[#This Row],[StdDev]]</f>
        <v>260.09294599999998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2">MID(M67,22,1)</f>
        <v>7</v>
      </c>
      <c r="L67" t="s">
        <v>39</v>
      </c>
      <c r="M67" t="s">
        <v>40</v>
      </c>
      <c r="N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67">
        <f>VLOOKUP(TableMPI[[#This Row],[Label]],TableAvg[],2,FALSE)</f>
        <v>297.04386299999999</v>
      </c>
      <c r="P67">
        <f>VLOOKUP(TableMPI[[#This Row],[Label]],TableAvg[],3,FALSE)</f>
        <v>0</v>
      </c>
      <c r="Q67">
        <f>TableMPI[[#This Row],[Avg]]-$U$2*TableMPI[[#This Row],[StdDev]]</f>
        <v>297.04386299999999</v>
      </c>
      <c r="R67">
        <f>TableMPI[[#This Row],[Avg]]+$U$2*TableMPI[[#This Row],[StdDev]]</f>
        <v>297.04386299999999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2"/>
        <v>7</v>
      </c>
      <c r="L68" t="s">
        <v>39</v>
      </c>
      <c r="M68" t="s">
        <v>40</v>
      </c>
      <c r="N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68">
        <f>VLOOKUP(TableMPI[[#This Row],[Label]],TableAvg[],2,FALSE)</f>
        <v>346.274833</v>
      </c>
      <c r="P68">
        <f>VLOOKUP(TableMPI[[#This Row],[Label]],TableAvg[],3,FALSE)</f>
        <v>0</v>
      </c>
      <c r="Q68">
        <f>TableMPI[[#This Row],[Avg]]-$U$2*TableMPI[[#This Row],[StdDev]]</f>
        <v>346.274833</v>
      </c>
      <c r="R68">
        <f>TableMPI[[#This Row],[Avg]]+$U$2*TableMPI[[#This Row],[StdDev]]</f>
        <v>346.274833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2"/>
        <v>7</v>
      </c>
      <c r="L69" t="s">
        <v>39</v>
      </c>
      <c r="M69" t="s">
        <v>40</v>
      </c>
      <c r="N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69">
        <f>VLOOKUP(TableMPI[[#This Row],[Label]],TableAvg[],2,FALSE)</f>
        <v>414.10621800000001</v>
      </c>
      <c r="P69">
        <f>VLOOKUP(TableMPI[[#This Row],[Label]],TableAvg[],3,FALSE)</f>
        <v>0</v>
      </c>
      <c r="Q69">
        <f>TableMPI[[#This Row],[Avg]]-$U$2*TableMPI[[#This Row],[StdDev]]</f>
        <v>414.10621800000001</v>
      </c>
      <c r="R69">
        <f>TableMPI[[#This Row],[Avg]]+$U$2*TableMPI[[#This Row],[StdDev]]</f>
        <v>414.10621800000001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2"/>
        <v>7</v>
      </c>
      <c r="L70" t="s">
        <v>39</v>
      </c>
      <c r="M70" t="s">
        <v>40</v>
      </c>
      <c r="N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70">
        <f>VLOOKUP(TableMPI[[#This Row],[Label]],TableAvg[],2,FALSE)</f>
        <v>517.03048899999999</v>
      </c>
      <c r="P70">
        <f>VLOOKUP(TableMPI[[#This Row],[Label]],TableAvg[],3,FALSE)</f>
        <v>0</v>
      </c>
      <c r="Q70">
        <f>TableMPI[[#This Row],[Avg]]-$U$2*TableMPI[[#This Row],[StdDev]]</f>
        <v>517.03048899999999</v>
      </c>
      <c r="R70">
        <f>TableMPI[[#This Row],[Avg]]+$U$2*TableMPI[[#This Row],[StdDev]]</f>
        <v>517.03048899999999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2"/>
        <v>7</v>
      </c>
      <c r="L71" t="s">
        <v>39</v>
      </c>
      <c r="M71" t="s">
        <v>40</v>
      </c>
      <c r="N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71">
        <f>VLOOKUP(TableMPI[[#This Row],[Label]],TableAvg[],2,FALSE)</f>
        <v>689.58723399999997</v>
      </c>
      <c r="P71">
        <f>VLOOKUP(TableMPI[[#This Row],[Label]],TableAvg[],3,FALSE)</f>
        <v>0</v>
      </c>
      <c r="Q71">
        <f>TableMPI[[#This Row],[Avg]]-$U$2*TableMPI[[#This Row],[StdDev]]</f>
        <v>689.58723399999997</v>
      </c>
      <c r="R71">
        <f>TableMPI[[#This Row],[Avg]]+$U$2*TableMPI[[#This Row],[StdDev]]</f>
        <v>689.58723399999997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2"/>
        <v>7</v>
      </c>
      <c r="L72" t="s">
        <v>39</v>
      </c>
      <c r="M72" t="s">
        <v>40</v>
      </c>
      <c r="N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72">
        <f>VLOOKUP(TableMPI[[#This Row],[Label]],TableAvg[],2,FALSE)</f>
        <v>1033.768284</v>
      </c>
      <c r="P72">
        <f>VLOOKUP(TableMPI[[#This Row],[Label]],TableAvg[],3,FALSE)</f>
        <v>0</v>
      </c>
      <c r="Q72">
        <f>TableMPI[[#This Row],[Avg]]-$U$2*TableMPI[[#This Row],[StdDev]]</f>
        <v>1033.768284</v>
      </c>
      <c r="R72">
        <f>TableMPI[[#This Row],[Avg]]+$U$2*TableMPI[[#This Row],[StdDev]]</f>
        <v>1033.768284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2"/>
        <v>7</v>
      </c>
      <c r="L73" t="s">
        <v>39</v>
      </c>
      <c r="M73" t="s">
        <v>40</v>
      </c>
      <c r="N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73">
        <f>VLOOKUP(TableMPI[[#This Row],[Label]],TableAvg[],2,FALSE)</f>
        <v>2083.919367</v>
      </c>
      <c r="P73">
        <f>VLOOKUP(TableMPI[[#This Row],[Label]],TableAvg[],3,FALSE)</f>
        <v>0</v>
      </c>
      <c r="Q73">
        <f>TableMPI[[#This Row],[Avg]]-$U$2*TableMPI[[#This Row],[StdDev]]</f>
        <v>2083.919367</v>
      </c>
      <c r="R73">
        <f>TableMPI[[#This Row],[Avg]]+$U$2*TableMPI[[#This Row],[StdDev]]</f>
        <v>2083.919367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2"/>
        <v>7</v>
      </c>
      <c r="L74" t="s">
        <v>39</v>
      </c>
      <c r="M74" t="s">
        <v>40</v>
      </c>
      <c r="N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74">
        <f>VLOOKUP(TableMPI[[#This Row],[Label]],TableAvg[],2,FALSE)</f>
        <v>174.82682649999998</v>
      </c>
      <c r="P74">
        <f>VLOOKUP(TableMPI[[#This Row],[Label]],TableAvg[],3,FALSE)</f>
        <v>5.3027500048680586E-2</v>
      </c>
      <c r="Q74">
        <f>TableMPI[[#This Row],[Avg]]-$U$2*TableMPI[[#This Row],[StdDev]]</f>
        <v>174.72077149990261</v>
      </c>
      <c r="R74">
        <f>TableMPI[[#This Row],[Avg]]+$U$2*TableMPI[[#This Row],[StdDev]]</f>
        <v>174.93288150009735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2"/>
        <v>7</v>
      </c>
      <c r="L75" t="s">
        <v>39</v>
      </c>
      <c r="M75" t="s">
        <v>40</v>
      </c>
      <c r="N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75">
        <f>VLOOKUP(TableMPI[[#This Row],[Label]],TableAvg[],2,FALSE)</f>
        <v>190.876362</v>
      </c>
      <c r="P75">
        <f>VLOOKUP(TableMPI[[#This Row],[Label]],TableAvg[],3,FALSE)</f>
        <v>0.50633999999848645</v>
      </c>
      <c r="Q75">
        <f>TableMPI[[#This Row],[Avg]]-$U$2*TableMPI[[#This Row],[StdDev]]</f>
        <v>189.86368200000302</v>
      </c>
      <c r="R75">
        <f>TableMPI[[#This Row],[Avg]]+$U$2*TableMPI[[#This Row],[StdDev]]</f>
        <v>191.88904199999698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2"/>
        <v>7</v>
      </c>
      <c r="L76" t="s">
        <v>39</v>
      </c>
      <c r="M76" t="s">
        <v>40</v>
      </c>
      <c r="N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76">
        <f>VLOOKUP(TableMPI[[#This Row],[Label]],TableAvg[],2,FALSE)</f>
        <v>209.11237700000001</v>
      </c>
      <c r="P76">
        <f>VLOOKUP(TableMPI[[#This Row],[Label]],TableAvg[],3,FALSE)</f>
        <v>0.13501800000346789</v>
      </c>
      <c r="Q76">
        <f>TableMPI[[#This Row],[Avg]]-$U$2*TableMPI[[#This Row],[StdDev]]</f>
        <v>208.84234099999307</v>
      </c>
      <c r="R76">
        <f>TableMPI[[#This Row],[Avg]]+$U$2*TableMPI[[#This Row],[StdDev]]</f>
        <v>209.38241300000695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2"/>
        <v>7</v>
      </c>
      <c r="L77" t="s">
        <v>39</v>
      </c>
      <c r="M77" t="s">
        <v>40</v>
      </c>
      <c r="N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77">
        <f>VLOOKUP(TableMPI[[#This Row],[Label]],TableAvg[],2,FALSE)</f>
        <v>232.02580399999999</v>
      </c>
      <c r="P77">
        <f>VLOOKUP(TableMPI[[#This Row],[Label]],TableAvg[],3,FALSE)</f>
        <v>0</v>
      </c>
      <c r="Q77">
        <f>TableMPI[[#This Row],[Avg]]-$U$2*TableMPI[[#This Row],[StdDev]]</f>
        <v>232.02580399999999</v>
      </c>
      <c r="R77">
        <f>TableMPI[[#This Row],[Avg]]+$U$2*TableMPI[[#This Row],[StdDev]]</f>
        <v>232.02580399999999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2"/>
        <v>7</v>
      </c>
      <c r="L78" t="s">
        <v>39</v>
      </c>
      <c r="M78" t="s">
        <v>40</v>
      </c>
      <c r="N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78">
        <f>VLOOKUP(TableMPI[[#This Row],[Label]],TableAvg[],2,FALSE)</f>
        <v>260.09294599999998</v>
      </c>
      <c r="P78">
        <f>VLOOKUP(TableMPI[[#This Row],[Label]],TableAvg[],3,FALSE)</f>
        <v>0</v>
      </c>
      <c r="Q78">
        <f>TableMPI[[#This Row],[Avg]]-$U$2*TableMPI[[#This Row],[StdDev]]</f>
        <v>260.09294599999998</v>
      </c>
      <c r="R78">
        <f>TableMPI[[#This Row],[Avg]]+$U$2*TableMPI[[#This Row],[StdDev]]</f>
        <v>260.09294599999998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2"/>
        <v>7</v>
      </c>
      <c r="L79" t="s">
        <v>39</v>
      </c>
      <c r="M79" t="s">
        <v>40</v>
      </c>
      <c r="N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9">
        <f>VLOOKUP(TableMPI[[#This Row],[Label]],TableAvg[],2,FALSE)</f>
        <v>297.04386299999999</v>
      </c>
      <c r="P79">
        <f>VLOOKUP(TableMPI[[#This Row],[Label]],TableAvg[],3,FALSE)</f>
        <v>0</v>
      </c>
      <c r="Q79">
        <f>TableMPI[[#This Row],[Avg]]-$U$2*TableMPI[[#This Row],[StdDev]]</f>
        <v>297.04386299999999</v>
      </c>
      <c r="R79">
        <f>TableMPI[[#This Row],[Avg]]+$U$2*TableMPI[[#This Row],[StdDev]]</f>
        <v>297.04386299999999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2"/>
        <v>7</v>
      </c>
      <c r="L80" t="s">
        <v>39</v>
      </c>
      <c r="M80" t="s">
        <v>40</v>
      </c>
      <c r="N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0">
        <f>VLOOKUP(TableMPI[[#This Row],[Label]],TableAvg[],2,FALSE)</f>
        <v>346.274833</v>
      </c>
      <c r="P80">
        <f>VLOOKUP(TableMPI[[#This Row],[Label]],TableAvg[],3,FALSE)</f>
        <v>0</v>
      </c>
      <c r="Q80">
        <f>TableMPI[[#This Row],[Avg]]-$U$2*TableMPI[[#This Row],[StdDev]]</f>
        <v>346.274833</v>
      </c>
      <c r="R80">
        <f>TableMPI[[#This Row],[Avg]]+$U$2*TableMPI[[#This Row],[StdDev]]</f>
        <v>346.274833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2"/>
        <v>7</v>
      </c>
      <c r="L81" t="s">
        <v>39</v>
      </c>
      <c r="M81" t="s">
        <v>40</v>
      </c>
      <c r="N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81">
        <f>VLOOKUP(TableMPI[[#This Row],[Label]],TableAvg[],2,FALSE)</f>
        <v>414.10621800000001</v>
      </c>
      <c r="P81">
        <f>VLOOKUP(TableMPI[[#This Row],[Label]],TableAvg[],3,FALSE)</f>
        <v>0</v>
      </c>
      <c r="Q81">
        <f>TableMPI[[#This Row],[Avg]]-$U$2*TableMPI[[#This Row],[StdDev]]</f>
        <v>414.10621800000001</v>
      </c>
      <c r="R81">
        <f>TableMPI[[#This Row],[Avg]]+$U$2*TableMPI[[#This Row],[StdDev]]</f>
        <v>414.10621800000001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2"/>
        <v>7</v>
      </c>
      <c r="L82" t="s">
        <v>39</v>
      </c>
      <c r="M82" t="s">
        <v>40</v>
      </c>
      <c r="N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82">
        <f>VLOOKUP(TableMPI[[#This Row],[Label]],TableAvg[],2,FALSE)</f>
        <v>517.03048899999999</v>
      </c>
      <c r="P82">
        <f>VLOOKUP(TableMPI[[#This Row],[Label]],TableAvg[],3,FALSE)</f>
        <v>0</v>
      </c>
      <c r="Q82">
        <f>TableMPI[[#This Row],[Avg]]-$U$2*TableMPI[[#This Row],[StdDev]]</f>
        <v>517.03048899999999</v>
      </c>
      <c r="R82">
        <f>TableMPI[[#This Row],[Avg]]+$U$2*TableMPI[[#This Row],[StdDev]]</f>
        <v>517.03048899999999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2"/>
        <v>7</v>
      </c>
      <c r="L83" t="s">
        <v>39</v>
      </c>
      <c r="M83" t="s">
        <v>40</v>
      </c>
      <c r="N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83">
        <f>VLOOKUP(TableMPI[[#This Row],[Label]],TableAvg[],2,FALSE)</f>
        <v>689.58723399999997</v>
      </c>
      <c r="P83">
        <f>VLOOKUP(TableMPI[[#This Row],[Label]],TableAvg[],3,FALSE)</f>
        <v>0</v>
      </c>
      <c r="Q83">
        <f>TableMPI[[#This Row],[Avg]]-$U$2*TableMPI[[#This Row],[StdDev]]</f>
        <v>689.58723399999997</v>
      </c>
      <c r="R83">
        <f>TableMPI[[#This Row],[Avg]]+$U$2*TableMPI[[#This Row],[StdDev]]</f>
        <v>689.58723399999997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2"/>
        <v>7</v>
      </c>
      <c r="L84" t="s">
        <v>39</v>
      </c>
      <c r="M84" t="s">
        <v>40</v>
      </c>
      <c r="N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84">
        <f>VLOOKUP(TableMPI[[#This Row],[Label]],TableAvg[],2,FALSE)</f>
        <v>1033.768284</v>
      </c>
      <c r="P84">
        <f>VLOOKUP(TableMPI[[#This Row],[Label]],TableAvg[],3,FALSE)</f>
        <v>0</v>
      </c>
      <c r="Q84">
        <f>TableMPI[[#This Row],[Avg]]-$U$2*TableMPI[[#This Row],[StdDev]]</f>
        <v>1033.768284</v>
      </c>
      <c r="R84">
        <f>TableMPI[[#This Row],[Avg]]+$U$2*TableMPI[[#This Row],[StdDev]]</f>
        <v>1033.768284</v>
      </c>
      <c r="S84">
        <v>1</v>
      </c>
    </row>
    <row r="85" spans="1:19" x14ac:dyDescent="0.25">
      <c r="A85" t="s">
        <v>15</v>
      </c>
      <c r="B85">
        <v>30000</v>
      </c>
      <c r="C85">
        <v>100</v>
      </c>
      <c r="D85">
        <v>100000</v>
      </c>
      <c r="E85">
        <v>12</v>
      </c>
      <c r="F85">
        <v>1</v>
      </c>
      <c r="G85">
        <v>250.28523799999999</v>
      </c>
      <c r="H85">
        <v>2.3024140000000002</v>
      </c>
      <c r="I85">
        <v>13.497597000000001</v>
      </c>
      <c r="J85">
        <v>1.2270540000000001</v>
      </c>
      <c r="K85" t="str">
        <f>MID(M85,22,1)</f>
        <v>7</v>
      </c>
      <c r="L85" t="s">
        <v>41</v>
      </c>
      <c r="M85" t="s">
        <v>42</v>
      </c>
      <c r="N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12</v>
      </c>
      <c r="O85" t="e">
        <f>VLOOKUP(TableMPI[[#This Row],[Label]],TableAvg[],2,FALSE)</f>
        <v>#N/A</v>
      </c>
      <c r="P85" t="e">
        <f>VLOOKUP(TableMPI[[#This Row],[Label]],TableAvg[],3,FALSE)</f>
        <v>#N/A</v>
      </c>
      <c r="Q85" t="e">
        <f>TableMPI[[#This Row],[Avg]]-$U$2*TableMPI[[#This Row],[StdDev]]</f>
        <v>#N/A</v>
      </c>
      <c r="R85" t="e">
        <f>TableMPI[[#This Row],[Avg]]+$U$2*TableMPI[[#This Row],[StdDev]]</f>
        <v>#N/A</v>
      </c>
      <c r="S85" t="e">
        <f>IF(AND(TableMPI[[#This Row],[total_time]]&gt;=TableMPI[[#This Row],[Low]], TableMPI[[#This Row],[total_time]]&lt;=TableMPI[[#This Row],[High]]),1,0)</f>
        <v>#N/A</v>
      </c>
    </row>
    <row r="86" spans="1:19" x14ac:dyDescent="0.25">
      <c r="A86" t="s">
        <v>15</v>
      </c>
      <c r="B86">
        <v>30000</v>
      </c>
      <c r="C86">
        <v>100</v>
      </c>
      <c r="D86">
        <v>100000</v>
      </c>
      <c r="E86">
        <v>11</v>
      </c>
      <c r="F86">
        <v>1</v>
      </c>
      <c r="G86">
        <v>273.46989000000002</v>
      </c>
      <c r="H86">
        <v>2.2499720000000001</v>
      </c>
      <c r="I86">
        <v>11.792316</v>
      </c>
      <c r="J86">
        <v>1.1792320000000001</v>
      </c>
      <c r="K86" t="str">
        <f t="shared" ref="K86:K95" si="3">MID(M86,22,1)</f>
        <v>7</v>
      </c>
      <c r="L86" t="s">
        <v>41</v>
      </c>
      <c r="M86" t="s">
        <v>42</v>
      </c>
      <c r="N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11</v>
      </c>
      <c r="O86" t="e">
        <f>VLOOKUP(TableMPI[[#This Row],[Label]],TableAvg[],2,FALSE)</f>
        <v>#N/A</v>
      </c>
      <c r="P86" t="e">
        <f>VLOOKUP(TableMPI[[#This Row],[Label]],TableAvg[],3,FALSE)</f>
        <v>#N/A</v>
      </c>
      <c r="Q86" t="e">
        <f>TableMPI[[#This Row],[Avg]]-$U$2*TableMPI[[#This Row],[StdDev]]</f>
        <v>#N/A</v>
      </c>
      <c r="R86" t="e">
        <f>TableMPI[[#This Row],[Avg]]+$U$2*TableMPI[[#This Row],[StdDev]]</f>
        <v>#N/A</v>
      </c>
      <c r="S86" t="e">
        <f>IF(AND(TableMPI[[#This Row],[total_time]]&gt;=TableMPI[[#This Row],[Low]], TableMPI[[#This Row],[total_time]]&lt;=TableMPI[[#This Row],[High]]),1,0)</f>
        <v>#N/A</v>
      </c>
    </row>
    <row r="87" spans="1:19" x14ac:dyDescent="0.25">
      <c r="A87" t="s">
        <v>15</v>
      </c>
      <c r="B87">
        <v>30000</v>
      </c>
      <c r="C87">
        <v>100</v>
      </c>
      <c r="D87">
        <v>100000</v>
      </c>
      <c r="E87">
        <v>10</v>
      </c>
      <c r="F87">
        <v>1</v>
      </c>
      <c r="G87">
        <v>299.678247</v>
      </c>
      <c r="H87">
        <v>2.1271770000000001</v>
      </c>
      <c r="I87">
        <v>9.5283080000000009</v>
      </c>
      <c r="J87">
        <v>1.0587009999999999</v>
      </c>
      <c r="K87" t="str">
        <f t="shared" si="3"/>
        <v>7</v>
      </c>
      <c r="L87" t="s">
        <v>41</v>
      </c>
      <c r="M87" t="s">
        <v>42</v>
      </c>
      <c r="N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10</v>
      </c>
      <c r="O87" t="e">
        <f>VLOOKUP(TableMPI[[#This Row],[Label]],TableAvg[],2,FALSE)</f>
        <v>#N/A</v>
      </c>
      <c r="P87" t="e">
        <f>VLOOKUP(TableMPI[[#This Row],[Label]],TableAvg[],3,FALSE)</f>
        <v>#N/A</v>
      </c>
      <c r="Q87" t="e">
        <f>TableMPI[[#This Row],[Avg]]-$U$2*TableMPI[[#This Row],[StdDev]]</f>
        <v>#N/A</v>
      </c>
      <c r="R87" t="e">
        <f>TableMPI[[#This Row],[Avg]]+$U$2*TableMPI[[#This Row],[StdDev]]</f>
        <v>#N/A</v>
      </c>
      <c r="S87" t="e">
        <f>IF(AND(TableMPI[[#This Row],[total_time]]&gt;=TableMPI[[#This Row],[Low]], TableMPI[[#This Row],[total_time]]&lt;=TableMPI[[#This Row],[High]]),1,0)</f>
        <v>#N/A</v>
      </c>
    </row>
    <row r="88" spans="1:19" x14ac:dyDescent="0.25">
      <c r="A88" t="s">
        <v>15</v>
      </c>
      <c r="B88">
        <v>30000</v>
      </c>
      <c r="C88">
        <v>100</v>
      </c>
      <c r="D88">
        <v>100000</v>
      </c>
      <c r="E88">
        <v>9</v>
      </c>
      <c r="F88">
        <v>1</v>
      </c>
      <c r="G88">
        <v>333.39829800000001</v>
      </c>
      <c r="H88">
        <v>2.2549480000000002</v>
      </c>
      <c r="I88">
        <v>9.4542310000000001</v>
      </c>
      <c r="J88">
        <v>1.1817789999999999</v>
      </c>
      <c r="K88" t="str">
        <f t="shared" si="3"/>
        <v>7</v>
      </c>
      <c r="L88" t="s">
        <v>41</v>
      </c>
      <c r="M88" t="s">
        <v>42</v>
      </c>
      <c r="N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9</v>
      </c>
      <c r="O88" t="e">
        <f>VLOOKUP(TableMPI[[#This Row],[Label]],TableAvg[],2,FALSE)</f>
        <v>#N/A</v>
      </c>
      <c r="P88" t="e">
        <f>VLOOKUP(TableMPI[[#This Row],[Label]],TableAvg[],3,FALSE)</f>
        <v>#N/A</v>
      </c>
      <c r="Q88" t="e">
        <f>TableMPI[[#This Row],[Avg]]-$U$2*TableMPI[[#This Row],[StdDev]]</f>
        <v>#N/A</v>
      </c>
      <c r="R88" t="e">
        <f>TableMPI[[#This Row],[Avg]]+$U$2*TableMPI[[#This Row],[StdDev]]</f>
        <v>#N/A</v>
      </c>
      <c r="S88" t="e">
        <f>IF(AND(TableMPI[[#This Row],[total_time]]&gt;=TableMPI[[#This Row],[Low]], TableMPI[[#This Row],[total_time]]&lt;=TableMPI[[#This Row],[High]]),1,0)</f>
        <v>#N/A</v>
      </c>
    </row>
    <row r="89" spans="1:19" x14ac:dyDescent="0.25">
      <c r="A89" t="s">
        <v>15</v>
      </c>
      <c r="B89">
        <v>30000</v>
      </c>
      <c r="C89">
        <v>100</v>
      </c>
      <c r="D89">
        <v>100000</v>
      </c>
      <c r="E89">
        <v>8</v>
      </c>
      <c r="F89">
        <v>1</v>
      </c>
      <c r="G89">
        <v>374.34934800000002</v>
      </c>
      <c r="H89">
        <v>2.258756</v>
      </c>
      <c r="I89">
        <v>8.0942290000000003</v>
      </c>
      <c r="J89">
        <v>1.156318</v>
      </c>
      <c r="K89" t="str">
        <f t="shared" si="3"/>
        <v>7</v>
      </c>
      <c r="L89" t="s">
        <v>41</v>
      </c>
      <c r="M89" t="s">
        <v>42</v>
      </c>
      <c r="N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8</v>
      </c>
      <c r="O89" t="e">
        <f>VLOOKUP(TableMPI[[#This Row],[Label]],TableAvg[],2,FALSE)</f>
        <v>#N/A</v>
      </c>
      <c r="P89" t="e">
        <f>VLOOKUP(TableMPI[[#This Row],[Label]],TableAvg[],3,FALSE)</f>
        <v>#N/A</v>
      </c>
      <c r="Q89" t="e">
        <f>TableMPI[[#This Row],[Avg]]-$U$2*TableMPI[[#This Row],[StdDev]]</f>
        <v>#N/A</v>
      </c>
      <c r="R89" t="e">
        <f>TableMPI[[#This Row],[Avg]]+$U$2*TableMPI[[#This Row],[StdDev]]</f>
        <v>#N/A</v>
      </c>
      <c r="S89" t="e">
        <f>IF(AND(TableMPI[[#This Row],[total_time]]&gt;=TableMPI[[#This Row],[Low]], TableMPI[[#This Row],[total_time]]&lt;=TableMPI[[#This Row],[High]]),1,0)</f>
        <v>#N/A</v>
      </c>
    </row>
    <row r="90" spans="1:19" x14ac:dyDescent="0.25">
      <c r="A90" t="s">
        <v>15</v>
      </c>
      <c r="B90">
        <v>30000</v>
      </c>
      <c r="C90">
        <v>100</v>
      </c>
      <c r="D90">
        <v>100000</v>
      </c>
      <c r="E90">
        <v>7</v>
      </c>
      <c r="F90">
        <v>1</v>
      </c>
      <c r="G90">
        <v>426.45756299999999</v>
      </c>
      <c r="H90">
        <v>2.208971</v>
      </c>
      <c r="I90">
        <v>6.7417699999999998</v>
      </c>
      <c r="J90">
        <v>1.1236280000000001</v>
      </c>
      <c r="K90" t="str">
        <f t="shared" si="3"/>
        <v>7</v>
      </c>
      <c r="L90" t="s">
        <v>41</v>
      </c>
      <c r="M90" t="s">
        <v>42</v>
      </c>
      <c r="N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</v>
      </c>
      <c r="O90" t="e">
        <f>VLOOKUP(TableMPI[[#This Row],[Label]],TableAvg[],2,FALSE)</f>
        <v>#N/A</v>
      </c>
      <c r="P90" t="e">
        <f>VLOOKUP(TableMPI[[#This Row],[Label]],TableAvg[],3,FALSE)</f>
        <v>#N/A</v>
      </c>
      <c r="Q90" t="e">
        <f>TableMPI[[#This Row],[Avg]]-$U$2*TableMPI[[#This Row],[StdDev]]</f>
        <v>#N/A</v>
      </c>
      <c r="R90" t="e">
        <f>TableMPI[[#This Row],[Avg]]+$U$2*TableMPI[[#This Row],[StdDev]]</f>
        <v>#N/A</v>
      </c>
      <c r="S90" t="e">
        <f>IF(AND(TableMPI[[#This Row],[total_time]]&gt;=TableMPI[[#This Row],[Low]], TableMPI[[#This Row],[total_time]]&lt;=TableMPI[[#This Row],[High]]),1,0)</f>
        <v>#N/A</v>
      </c>
    </row>
    <row r="91" spans="1:19" x14ac:dyDescent="0.25">
      <c r="A91" t="s">
        <v>15</v>
      </c>
      <c r="B91">
        <v>30000</v>
      </c>
      <c r="C91">
        <v>100</v>
      </c>
      <c r="D91">
        <v>100000</v>
      </c>
      <c r="E91">
        <v>6</v>
      </c>
      <c r="F91">
        <v>1</v>
      </c>
      <c r="G91">
        <v>496.76903199999998</v>
      </c>
      <c r="H91">
        <v>2.2428629999999998</v>
      </c>
      <c r="I91">
        <v>5.8400499999999997</v>
      </c>
      <c r="J91">
        <v>1.16801</v>
      </c>
      <c r="K91" t="str">
        <f t="shared" si="3"/>
        <v>7</v>
      </c>
      <c r="L91" t="s">
        <v>41</v>
      </c>
      <c r="M91" t="s">
        <v>42</v>
      </c>
      <c r="N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</v>
      </c>
      <c r="O91" t="e">
        <f>VLOOKUP(TableMPI[[#This Row],[Label]],TableAvg[],2,FALSE)</f>
        <v>#N/A</v>
      </c>
      <c r="P91" t="e">
        <f>VLOOKUP(TableMPI[[#This Row],[Label]],TableAvg[],3,FALSE)</f>
        <v>#N/A</v>
      </c>
      <c r="Q91" t="e">
        <f>TableMPI[[#This Row],[Avg]]-$U$2*TableMPI[[#This Row],[StdDev]]</f>
        <v>#N/A</v>
      </c>
      <c r="R91" t="e">
        <f>TableMPI[[#This Row],[Avg]]+$U$2*TableMPI[[#This Row],[StdDev]]</f>
        <v>#N/A</v>
      </c>
      <c r="S91" t="e">
        <f>IF(AND(TableMPI[[#This Row],[total_time]]&gt;=TableMPI[[#This Row],[Low]], TableMPI[[#This Row],[total_time]]&lt;=TableMPI[[#This Row],[High]]),1,0)</f>
        <v>#N/A</v>
      </c>
    </row>
    <row r="92" spans="1:19" x14ac:dyDescent="0.25">
      <c r="A92" t="s">
        <v>15</v>
      </c>
      <c r="B92">
        <v>30000</v>
      </c>
      <c r="C92">
        <v>100</v>
      </c>
      <c r="D92">
        <v>100000</v>
      </c>
      <c r="E92">
        <v>5</v>
      </c>
      <c r="F92">
        <v>1</v>
      </c>
      <c r="G92">
        <v>596.09577300000001</v>
      </c>
      <c r="H92">
        <v>2.247916</v>
      </c>
      <c r="I92">
        <v>4.694566</v>
      </c>
      <c r="J92">
        <v>1.1736409999999999</v>
      </c>
      <c r="K92" t="str">
        <f t="shared" si="3"/>
        <v>7</v>
      </c>
      <c r="L92" t="s">
        <v>41</v>
      </c>
      <c r="M92" t="s">
        <v>42</v>
      </c>
      <c r="N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92" t="e">
        <f>VLOOKUP(TableMPI[[#This Row],[Label]],TableAvg[],2,FALSE)</f>
        <v>#N/A</v>
      </c>
      <c r="P92" t="e">
        <f>VLOOKUP(TableMPI[[#This Row],[Label]],TableAvg[],3,FALSE)</f>
        <v>#N/A</v>
      </c>
      <c r="Q92" t="e">
        <f>TableMPI[[#This Row],[Avg]]-$U$2*TableMPI[[#This Row],[StdDev]]</f>
        <v>#N/A</v>
      </c>
      <c r="R92" t="e">
        <f>TableMPI[[#This Row],[Avg]]+$U$2*TableMPI[[#This Row],[StdDev]]</f>
        <v>#N/A</v>
      </c>
      <c r="S92" t="e">
        <f>IF(AND(TableMPI[[#This Row],[total_time]]&gt;=TableMPI[[#This Row],[Low]], TableMPI[[#This Row],[total_time]]&lt;=TableMPI[[#This Row],[High]]),1,0)</f>
        <v>#N/A</v>
      </c>
    </row>
    <row r="93" spans="1:19" x14ac:dyDescent="0.25">
      <c r="A93" t="s">
        <v>15</v>
      </c>
      <c r="B93">
        <v>30000</v>
      </c>
      <c r="C93">
        <v>100</v>
      </c>
      <c r="D93">
        <v>100000</v>
      </c>
      <c r="E93">
        <v>4</v>
      </c>
      <c r="F93">
        <v>1</v>
      </c>
      <c r="G93">
        <v>745.03925100000004</v>
      </c>
      <c r="H93">
        <v>2.5099640000000001</v>
      </c>
      <c r="I93">
        <v>4.3108000000000004</v>
      </c>
      <c r="J93">
        <v>1.436933</v>
      </c>
      <c r="K93" t="str">
        <f t="shared" si="3"/>
        <v>7</v>
      </c>
      <c r="L93" t="s">
        <v>41</v>
      </c>
      <c r="M93" t="s">
        <v>42</v>
      </c>
      <c r="N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93" t="e">
        <f>VLOOKUP(TableMPI[[#This Row],[Label]],TableAvg[],2,FALSE)</f>
        <v>#N/A</v>
      </c>
      <c r="P93" t="e">
        <f>VLOOKUP(TableMPI[[#This Row],[Label]],TableAvg[],3,FALSE)</f>
        <v>#N/A</v>
      </c>
      <c r="Q93" t="e">
        <f>TableMPI[[#This Row],[Avg]]-$U$2*TableMPI[[#This Row],[StdDev]]</f>
        <v>#N/A</v>
      </c>
      <c r="R93" t="e">
        <f>TableMPI[[#This Row],[Avg]]+$U$2*TableMPI[[#This Row],[StdDev]]</f>
        <v>#N/A</v>
      </c>
      <c r="S93" t="e">
        <f>IF(AND(TableMPI[[#This Row],[total_time]]&gt;=TableMPI[[#This Row],[Low]], TableMPI[[#This Row],[total_time]]&lt;=TableMPI[[#This Row],[High]]),1,0)</f>
        <v>#N/A</v>
      </c>
    </row>
    <row r="94" spans="1:19" x14ac:dyDescent="0.25">
      <c r="A94" t="s">
        <v>15</v>
      </c>
      <c r="B94">
        <v>30000</v>
      </c>
      <c r="C94">
        <v>100</v>
      </c>
      <c r="D94">
        <v>100000</v>
      </c>
      <c r="E94">
        <v>3</v>
      </c>
      <c r="F94">
        <v>1</v>
      </c>
      <c r="G94">
        <v>991.57324200000005</v>
      </c>
      <c r="H94">
        <v>2.481198</v>
      </c>
      <c r="I94">
        <v>2.8443399999999999</v>
      </c>
      <c r="J94">
        <v>1.4221699999999999</v>
      </c>
      <c r="K94" t="str">
        <f t="shared" si="3"/>
        <v>7</v>
      </c>
      <c r="L94" t="s">
        <v>41</v>
      </c>
      <c r="M94" t="s">
        <v>42</v>
      </c>
      <c r="N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94" t="e">
        <f>VLOOKUP(TableMPI[[#This Row],[Label]],TableAvg[],2,FALSE)</f>
        <v>#N/A</v>
      </c>
      <c r="P94" t="e">
        <f>VLOOKUP(TableMPI[[#This Row],[Label]],TableAvg[],3,FALSE)</f>
        <v>#N/A</v>
      </c>
      <c r="Q94" t="e">
        <f>TableMPI[[#This Row],[Avg]]-$U$2*TableMPI[[#This Row],[StdDev]]</f>
        <v>#N/A</v>
      </c>
      <c r="R94" t="e">
        <f>TableMPI[[#This Row],[Avg]]+$U$2*TableMPI[[#This Row],[StdDev]]</f>
        <v>#N/A</v>
      </c>
      <c r="S94" t="e">
        <f>IF(AND(TableMPI[[#This Row],[total_time]]&gt;=TableMPI[[#This Row],[Low]], TableMPI[[#This Row],[total_time]]&lt;=TableMPI[[#This Row],[High]]),1,0)</f>
        <v>#N/A</v>
      </c>
    </row>
    <row r="95" spans="1:19" x14ac:dyDescent="0.25">
      <c r="A95" t="s">
        <v>15</v>
      </c>
      <c r="B95">
        <v>30000</v>
      </c>
      <c r="C95">
        <v>100</v>
      </c>
      <c r="D95">
        <v>100000</v>
      </c>
      <c r="E95">
        <v>2</v>
      </c>
      <c r="F95">
        <v>1</v>
      </c>
      <c r="G95">
        <v>1489.396203</v>
      </c>
      <c r="H95">
        <v>2.6447189999999998</v>
      </c>
      <c r="I95">
        <v>1.566125</v>
      </c>
      <c r="J95">
        <v>1.566125</v>
      </c>
      <c r="K95" t="str">
        <f t="shared" si="3"/>
        <v>7</v>
      </c>
      <c r="L95" t="s">
        <v>41</v>
      </c>
      <c r="M95" t="s">
        <v>42</v>
      </c>
      <c r="N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95" t="e">
        <f>VLOOKUP(TableMPI[[#This Row],[Label]],TableAvg[],2,FALSE)</f>
        <v>#N/A</v>
      </c>
      <c r="P95" t="e">
        <f>VLOOKUP(TableMPI[[#This Row],[Label]],TableAvg[],3,FALSE)</f>
        <v>#N/A</v>
      </c>
      <c r="Q95" t="e">
        <f>TableMPI[[#This Row],[Avg]]-$U$2*TableMPI[[#This Row],[StdDev]]</f>
        <v>#N/A</v>
      </c>
      <c r="R95" t="e">
        <f>TableMPI[[#This Row],[Avg]]+$U$2*TableMPI[[#This Row],[StdDev]]</f>
        <v>#N/A</v>
      </c>
      <c r="S95" t="e">
        <f>IF(AND(TableMPI[[#This Row],[total_time]]&gt;=TableMPI[[#This Row],[Low]], TableMPI[[#This Row],[total_time]]&lt;=TableMPI[[#This Row],[High]]),1,0)</f>
        <v>#N/A</v>
      </c>
    </row>
    <row r="96" spans="1:19" x14ac:dyDescent="0.25">
      <c r="A96" t="s">
        <v>15</v>
      </c>
      <c r="B96">
        <v>25000</v>
      </c>
      <c r="C96">
        <v>100</v>
      </c>
      <c r="D96">
        <v>100000</v>
      </c>
      <c r="E96">
        <v>12</v>
      </c>
      <c r="F96">
        <v>1</v>
      </c>
      <c r="G96">
        <v>174.87985399999999</v>
      </c>
      <c r="H96">
        <v>1.959738</v>
      </c>
      <c r="I96">
        <v>12.453495</v>
      </c>
      <c r="J96">
        <v>1.132136</v>
      </c>
      <c r="K96" t="str">
        <f>MID(M96,22,1)</f>
        <v>0</v>
      </c>
      <c r="L96" t="s">
        <v>43</v>
      </c>
      <c r="M96" t="s">
        <v>44</v>
      </c>
      <c r="N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96" t="e">
        <f>VLOOKUP(TableMPI[[#This Row],[Label]],TableAvg[],2,FALSE)</f>
        <v>#N/A</v>
      </c>
      <c r="P96" t="e">
        <f>VLOOKUP(TableMPI[[#This Row],[Label]],TableAvg[],3,FALSE)</f>
        <v>#N/A</v>
      </c>
      <c r="Q96" t="e">
        <f>TableMPI[[#This Row],[Avg]]-$U$2*TableMPI[[#This Row],[StdDev]]</f>
        <v>#N/A</v>
      </c>
      <c r="R96" t="e">
        <f>TableMPI[[#This Row],[Avg]]+$U$2*TableMPI[[#This Row],[StdDev]]</f>
        <v>#N/A</v>
      </c>
      <c r="S96" t="e">
        <f>IF(AND(TableMPI[[#This Row],[total_time]]&gt;=TableMPI[[#This Row],[Low]], TableMPI[[#This Row],[total_time]]&lt;=TableMPI[[#This Row],[High]]),1,0)</f>
        <v>#N/A</v>
      </c>
    </row>
    <row r="97" spans="1:19" x14ac:dyDescent="0.25">
      <c r="A97" t="s">
        <v>15</v>
      </c>
      <c r="B97">
        <v>25000</v>
      </c>
      <c r="C97">
        <v>100</v>
      </c>
      <c r="D97">
        <v>100000</v>
      </c>
      <c r="E97">
        <v>11</v>
      </c>
      <c r="F97">
        <v>1</v>
      </c>
      <c r="G97">
        <v>190.37002200000001</v>
      </c>
      <c r="H97">
        <v>1.6206320000000001</v>
      </c>
      <c r="I97">
        <v>8.2537330000000004</v>
      </c>
      <c r="J97">
        <v>0.82537300000000002</v>
      </c>
      <c r="K97" t="str">
        <f t="shared" ref="K97:K110" si="4">MID(M97,22,1)</f>
        <v>0</v>
      </c>
      <c r="L97" t="s">
        <v>43</v>
      </c>
      <c r="M97" t="s">
        <v>44</v>
      </c>
      <c r="N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97" t="e">
        <f>VLOOKUP(TableMPI[[#This Row],[Label]],TableAvg[],2,FALSE)</f>
        <v>#N/A</v>
      </c>
      <c r="P97" t="e">
        <f>VLOOKUP(TableMPI[[#This Row],[Label]],TableAvg[],3,FALSE)</f>
        <v>#N/A</v>
      </c>
      <c r="Q97" t="e">
        <f>TableMPI[[#This Row],[Avg]]-$U$2*TableMPI[[#This Row],[StdDev]]</f>
        <v>#N/A</v>
      </c>
      <c r="R97" t="e">
        <f>TableMPI[[#This Row],[Avg]]+$U$2*TableMPI[[#This Row],[StdDev]]</f>
        <v>#N/A</v>
      </c>
      <c r="S97" t="e">
        <f>IF(AND(TableMPI[[#This Row],[total_time]]&gt;=TableMPI[[#This Row],[Low]], TableMPI[[#This Row],[total_time]]&lt;=TableMPI[[#This Row],[High]]),1,0)</f>
        <v>#N/A</v>
      </c>
    </row>
    <row r="98" spans="1:19" x14ac:dyDescent="0.25">
      <c r="A98" t="s">
        <v>15</v>
      </c>
      <c r="B98">
        <v>25000</v>
      </c>
      <c r="C98">
        <v>100</v>
      </c>
      <c r="D98">
        <v>100000</v>
      </c>
      <c r="E98">
        <v>10</v>
      </c>
      <c r="F98">
        <v>1</v>
      </c>
      <c r="G98">
        <v>208.97735900000001</v>
      </c>
      <c r="H98">
        <v>1.6165799999999999</v>
      </c>
      <c r="I98">
        <v>7.3996050000000002</v>
      </c>
      <c r="J98">
        <v>0.82217799999999996</v>
      </c>
      <c r="K98" t="str">
        <f t="shared" si="4"/>
        <v>0</v>
      </c>
      <c r="L98" t="s">
        <v>43</v>
      </c>
      <c r="M98" t="s">
        <v>44</v>
      </c>
      <c r="N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98" t="e">
        <f>VLOOKUP(TableMPI[[#This Row],[Label]],TableAvg[],2,FALSE)</f>
        <v>#N/A</v>
      </c>
      <c r="P98" t="e">
        <f>VLOOKUP(TableMPI[[#This Row],[Label]],TableAvg[],3,FALSE)</f>
        <v>#N/A</v>
      </c>
      <c r="Q98" t="e">
        <f>TableMPI[[#This Row],[Avg]]-$U$2*TableMPI[[#This Row],[StdDev]]</f>
        <v>#N/A</v>
      </c>
      <c r="R98" t="e">
        <f>TableMPI[[#This Row],[Avg]]+$U$2*TableMPI[[#This Row],[StdDev]]</f>
        <v>#N/A</v>
      </c>
      <c r="S98" t="e">
        <f>IF(AND(TableMPI[[#This Row],[total_time]]&gt;=TableMPI[[#This Row],[Low]], TableMPI[[#This Row],[total_time]]&lt;=TableMPI[[#This Row],[High]]),1,0)</f>
        <v>#N/A</v>
      </c>
    </row>
    <row r="99" spans="1:19" x14ac:dyDescent="0.25">
      <c r="A99" t="s">
        <v>15</v>
      </c>
      <c r="B99">
        <v>25000</v>
      </c>
      <c r="C99">
        <v>100</v>
      </c>
      <c r="D99">
        <v>100000</v>
      </c>
      <c r="E99">
        <v>9</v>
      </c>
      <c r="F99">
        <v>1</v>
      </c>
      <c r="G99">
        <v>232.02580399999999</v>
      </c>
      <c r="H99">
        <v>1.71018</v>
      </c>
      <c r="I99">
        <v>7.3676519999999996</v>
      </c>
      <c r="J99">
        <v>0.920956</v>
      </c>
      <c r="K99" t="str">
        <f t="shared" si="4"/>
        <v>0</v>
      </c>
      <c r="L99" t="s">
        <v>43</v>
      </c>
      <c r="M99" t="s">
        <v>44</v>
      </c>
      <c r="N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9</v>
      </c>
      <c r="O99" t="e">
        <f>VLOOKUP(TableMPI[[#This Row],[Label]],TableAvg[],2,FALSE)</f>
        <v>#N/A</v>
      </c>
      <c r="P99" t="e">
        <f>VLOOKUP(TableMPI[[#This Row],[Label]],TableAvg[],3,FALSE)</f>
        <v>#N/A</v>
      </c>
      <c r="Q99" t="e">
        <f>TableMPI[[#This Row],[Avg]]-$U$2*TableMPI[[#This Row],[StdDev]]</f>
        <v>#N/A</v>
      </c>
      <c r="R99" t="e">
        <f>TableMPI[[#This Row],[Avg]]+$U$2*TableMPI[[#This Row],[StdDev]]</f>
        <v>#N/A</v>
      </c>
      <c r="S99" t="e">
        <f>IF(AND(TableMPI[[#This Row],[total_time]]&gt;=TableMPI[[#This Row],[Low]], TableMPI[[#This Row],[total_time]]&lt;=TableMPI[[#This Row],[High]]),1,0)</f>
        <v>#N/A</v>
      </c>
    </row>
    <row r="100" spans="1:19" x14ac:dyDescent="0.25">
      <c r="A100" t="s">
        <v>15</v>
      </c>
      <c r="B100">
        <v>25000</v>
      </c>
      <c r="C100">
        <v>100</v>
      </c>
      <c r="D100">
        <v>100000</v>
      </c>
      <c r="E100">
        <v>8</v>
      </c>
      <c r="F100">
        <v>1</v>
      </c>
      <c r="G100">
        <v>260.09294599999998</v>
      </c>
      <c r="H100">
        <v>1.630018</v>
      </c>
      <c r="I100">
        <v>5.7924239999999996</v>
      </c>
      <c r="J100">
        <v>0.82748900000000003</v>
      </c>
      <c r="K100" t="str">
        <f t="shared" si="4"/>
        <v>0</v>
      </c>
      <c r="L100" t="s">
        <v>43</v>
      </c>
      <c r="M100" t="s">
        <v>44</v>
      </c>
      <c r="N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8</v>
      </c>
      <c r="O100" t="e">
        <f>VLOOKUP(TableMPI[[#This Row],[Label]],TableAvg[],2,FALSE)</f>
        <v>#N/A</v>
      </c>
      <c r="P100" t="e">
        <f>VLOOKUP(TableMPI[[#This Row],[Label]],TableAvg[],3,FALSE)</f>
        <v>#N/A</v>
      </c>
      <c r="Q100" t="e">
        <f>TableMPI[[#This Row],[Avg]]-$U$2*TableMPI[[#This Row],[StdDev]]</f>
        <v>#N/A</v>
      </c>
      <c r="R100" t="e">
        <f>TableMPI[[#This Row],[Avg]]+$U$2*TableMPI[[#This Row],[StdDev]]</f>
        <v>#N/A</v>
      </c>
      <c r="S100" t="e">
        <f>IF(AND(TableMPI[[#This Row],[total_time]]&gt;=TableMPI[[#This Row],[Low]], TableMPI[[#This Row],[total_time]]&lt;=TableMPI[[#This Row],[High]]),1,0)</f>
        <v>#N/A</v>
      </c>
    </row>
    <row r="101" spans="1:19" x14ac:dyDescent="0.25">
      <c r="A101" t="s">
        <v>15</v>
      </c>
      <c r="B101">
        <v>25000</v>
      </c>
      <c r="C101">
        <v>100</v>
      </c>
      <c r="D101">
        <v>100000</v>
      </c>
      <c r="E101">
        <v>7</v>
      </c>
      <c r="F101">
        <v>1</v>
      </c>
      <c r="G101">
        <v>297.04386299999999</v>
      </c>
      <c r="H101">
        <v>1.7436739999999999</v>
      </c>
      <c r="I101">
        <v>5.769787</v>
      </c>
      <c r="J101">
        <v>0.96163100000000001</v>
      </c>
      <c r="K101" t="str">
        <f t="shared" si="4"/>
        <v>0</v>
      </c>
      <c r="L101" t="s">
        <v>43</v>
      </c>
      <c r="M101" t="s">
        <v>44</v>
      </c>
      <c r="N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</v>
      </c>
      <c r="O101" t="e">
        <f>VLOOKUP(TableMPI[[#This Row],[Label]],TableAvg[],2,FALSE)</f>
        <v>#N/A</v>
      </c>
      <c r="P101" t="e">
        <f>VLOOKUP(TableMPI[[#This Row],[Label]],TableAvg[],3,FALSE)</f>
        <v>#N/A</v>
      </c>
      <c r="Q101" t="e">
        <f>TableMPI[[#This Row],[Avg]]-$U$2*TableMPI[[#This Row],[StdDev]]</f>
        <v>#N/A</v>
      </c>
      <c r="R101" t="e">
        <f>TableMPI[[#This Row],[Avg]]+$U$2*TableMPI[[#This Row],[StdDev]]</f>
        <v>#N/A</v>
      </c>
      <c r="S101" t="e">
        <f>IF(AND(TableMPI[[#This Row],[total_time]]&gt;=TableMPI[[#This Row],[Low]], TableMPI[[#This Row],[total_time]]&lt;=TableMPI[[#This Row],[High]]),1,0)</f>
        <v>#N/A</v>
      </c>
    </row>
    <row r="102" spans="1:19" x14ac:dyDescent="0.25">
      <c r="A102" t="s">
        <v>15</v>
      </c>
      <c r="B102">
        <v>25000</v>
      </c>
      <c r="C102">
        <v>100</v>
      </c>
      <c r="D102">
        <v>100000</v>
      </c>
      <c r="E102">
        <v>6</v>
      </c>
      <c r="F102">
        <v>1</v>
      </c>
      <c r="G102">
        <v>346.274833</v>
      </c>
      <c r="H102">
        <v>1.688963</v>
      </c>
      <c r="I102">
        <v>4.4350560000000003</v>
      </c>
      <c r="J102">
        <v>0.88701099999999999</v>
      </c>
      <c r="K102" t="str">
        <f t="shared" si="4"/>
        <v>0</v>
      </c>
      <c r="L102" t="s">
        <v>43</v>
      </c>
      <c r="M102" t="s">
        <v>44</v>
      </c>
      <c r="N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</v>
      </c>
      <c r="O102" t="e">
        <f>VLOOKUP(TableMPI[[#This Row],[Label]],TableAvg[],2,FALSE)</f>
        <v>#N/A</v>
      </c>
      <c r="P102" t="e">
        <f>VLOOKUP(TableMPI[[#This Row],[Label]],TableAvg[],3,FALSE)</f>
        <v>#N/A</v>
      </c>
      <c r="Q102" t="e">
        <f>TableMPI[[#This Row],[Avg]]-$U$2*TableMPI[[#This Row],[StdDev]]</f>
        <v>#N/A</v>
      </c>
      <c r="R102" t="e">
        <f>TableMPI[[#This Row],[Avg]]+$U$2*TableMPI[[#This Row],[StdDev]]</f>
        <v>#N/A</v>
      </c>
      <c r="S102" t="e">
        <f>IF(AND(TableMPI[[#This Row],[total_time]]&gt;=TableMPI[[#This Row],[Low]], TableMPI[[#This Row],[total_time]]&lt;=TableMPI[[#This Row],[High]]),1,0)</f>
        <v>#N/A</v>
      </c>
    </row>
    <row r="103" spans="1:19" x14ac:dyDescent="0.25">
      <c r="A103" t="s">
        <v>15</v>
      </c>
      <c r="B103">
        <v>25000</v>
      </c>
      <c r="C103">
        <v>100</v>
      </c>
      <c r="D103">
        <v>100000</v>
      </c>
      <c r="E103">
        <v>5</v>
      </c>
      <c r="F103">
        <v>1</v>
      </c>
      <c r="G103">
        <v>414.10621800000001</v>
      </c>
      <c r="H103">
        <v>1.6587400000000001</v>
      </c>
      <c r="I103">
        <v>3.477833</v>
      </c>
      <c r="J103">
        <v>0.86945799999999995</v>
      </c>
      <c r="K103" t="str">
        <f t="shared" si="4"/>
        <v>0</v>
      </c>
      <c r="L103" t="s">
        <v>43</v>
      </c>
      <c r="M103" t="s">
        <v>44</v>
      </c>
      <c r="N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</v>
      </c>
      <c r="O103" t="e">
        <f>VLOOKUP(TableMPI[[#This Row],[Label]],TableAvg[],2,FALSE)</f>
        <v>#N/A</v>
      </c>
      <c r="P103" t="e">
        <f>VLOOKUP(TableMPI[[#This Row],[Label]],TableAvg[],3,FALSE)</f>
        <v>#N/A</v>
      </c>
      <c r="Q103" t="e">
        <f>TableMPI[[#This Row],[Avg]]-$U$2*TableMPI[[#This Row],[StdDev]]</f>
        <v>#N/A</v>
      </c>
      <c r="R103" t="e">
        <f>TableMPI[[#This Row],[Avg]]+$U$2*TableMPI[[#This Row],[StdDev]]</f>
        <v>#N/A</v>
      </c>
      <c r="S103" t="e">
        <f>IF(AND(TableMPI[[#This Row],[total_time]]&gt;=TableMPI[[#This Row],[Low]], TableMPI[[#This Row],[total_time]]&lt;=TableMPI[[#This Row],[High]]),1,0)</f>
        <v>#N/A</v>
      </c>
    </row>
    <row r="104" spans="1:19" x14ac:dyDescent="0.25">
      <c r="A104" t="s">
        <v>15</v>
      </c>
      <c r="B104">
        <v>25000</v>
      </c>
      <c r="C104">
        <v>100</v>
      </c>
      <c r="D104">
        <v>100000</v>
      </c>
      <c r="E104">
        <v>4</v>
      </c>
      <c r="F104">
        <v>1</v>
      </c>
      <c r="G104">
        <v>517.03048899999999</v>
      </c>
      <c r="H104">
        <v>1.673916</v>
      </c>
      <c r="I104">
        <v>2.6705549999999998</v>
      </c>
      <c r="J104">
        <v>0.890185</v>
      </c>
      <c r="K104" t="str">
        <f t="shared" si="4"/>
        <v>0</v>
      </c>
      <c r="L104" t="s">
        <v>43</v>
      </c>
      <c r="M104" t="s">
        <v>44</v>
      </c>
      <c r="N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</v>
      </c>
      <c r="O104" t="e">
        <f>VLOOKUP(TableMPI[[#This Row],[Label]],TableAvg[],2,FALSE)</f>
        <v>#N/A</v>
      </c>
      <c r="P104" t="e">
        <f>VLOOKUP(TableMPI[[#This Row],[Label]],TableAvg[],3,FALSE)</f>
        <v>#N/A</v>
      </c>
      <c r="Q104" t="e">
        <f>TableMPI[[#This Row],[Avg]]-$U$2*TableMPI[[#This Row],[StdDev]]</f>
        <v>#N/A</v>
      </c>
      <c r="R104" t="e">
        <f>TableMPI[[#This Row],[Avg]]+$U$2*TableMPI[[#This Row],[StdDev]]</f>
        <v>#N/A</v>
      </c>
      <c r="S104" t="e">
        <f>IF(AND(TableMPI[[#This Row],[total_time]]&gt;=TableMPI[[#This Row],[Low]], TableMPI[[#This Row],[total_time]]&lt;=TableMPI[[#This Row],[High]]),1,0)</f>
        <v>#N/A</v>
      </c>
    </row>
    <row r="105" spans="1:19" x14ac:dyDescent="0.25">
      <c r="A105" t="s">
        <v>15</v>
      </c>
      <c r="B105">
        <v>25000</v>
      </c>
      <c r="C105">
        <v>100</v>
      </c>
      <c r="D105">
        <v>100000</v>
      </c>
      <c r="E105">
        <v>3</v>
      </c>
      <c r="F105">
        <v>1</v>
      </c>
      <c r="G105">
        <v>689.58723399999997</v>
      </c>
      <c r="H105">
        <v>1.8491949999999999</v>
      </c>
      <c r="I105">
        <v>2.1084179999999999</v>
      </c>
      <c r="J105">
        <v>1.054209</v>
      </c>
      <c r="K105" t="str">
        <f t="shared" si="4"/>
        <v>0</v>
      </c>
      <c r="L105" t="s">
        <v>43</v>
      </c>
      <c r="M105" t="s">
        <v>44</v>
      </c>
      <c r="N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</v>
      </c>
      <c r="O105" t="e">
        <f>VLOOKUP(TableMPI[[#This Row],[Label]],TableAvg[],2,FALSE)</f>
        <v>#N/A</v>
      </c>
      <c r="P105" t="e">
        <f>VLOOKUP(TableMPI[[#This Row],[Label]],TableAvg[],3,FALSE)</f>
        <v>#N/A</v>
      </c>
      <c r="Q105" t="e">
        <f>TableMPI[[#This Row],[Avg]]-$U$2*TableMPI[[#This Row],[StdDev]]</f>
        <v>#N/A</v>
      </c>
      <c r="R105" t="e">
        <f>TableMPI[[#This Row],[Avg]]+$U$2*TableMPI[[#This Row],[StdDev]]</f>
        <v>#N/A</v>
      </c>
      <c r="S105" t="e">
        <f>IF(AND(TableMPI[[#This Row],[total_time]]&gt;=TableMPI[[#This Row],[Low]], TableMPI[[#This Row],[total_time]]&lt;=TableMPI[[#This Row],[High]]),1,0)</f>
        <v>#N/A</v>
      </c>
    </row>
    <row r="106" spans="1:19" x14ac:dyDescent="0.25">
      <c r="A106" t="s">
        <v>15</v>
      </c>
      <c r="B106">
        <v>25000</v>
      </c>
      <c r="C106">
        <v>100</v>
      </c>
      <c r="D106">
        <v>100000</v>
      </c>
      <c r="E106">
        <v>2</v>
      </c>
      <c r="F106">
        <v>1</v>
      </c>
      <c r="G106">
        <v>1033.768284</v>
      </c>
      <c r="H106">
        <v>1.9633769999999999</v>
      </c>
      <c r="I106">
        <v>1.197254</v>
      </c>
      <c r="J106">
        <v>1.197254</v>
      </c>
      <c r="K106" t="str">
        <f t="shared" si="4"/>
        <v>0</v>
      </c>
      <c r="L106" t="s">
        <v>43</v>
      </c>
      <c r="M106" t="s">
        <v>44</v>
      </c>
      <c r="N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</v>
      </c>
      <c r="O106" t="e">
        <f>VLOOKUP(TableMPI[[#This Row],[Label]],TableAvg[],2,FALSE)</f>
        <v>#N/A</v>
      </c>
      <c r="P106" t="e">
        <f>VLOOKUP(TableMPI[[#This Row],[Label]],TableAvg[],3,FALSE)</f>
        <v>#N/A</v>
      </c>
      <c r="Q106" t="e">
        <f>TableMPI[[#This Row],[Avg]]-$U$2*TableMPI[[#This Row],[StdDev]]</f>
        <v>#N/A</v>
      </c>
      <c r="R106" t="e">
        <f>TableMPI[[#This Row],[Avg]]+$U$2*TableMPI[[#This Row],[StdDev]]</f>
        <v>#N/A</v>
      </c>
      <c r="S106" t="e">
        <f>IF(AND(TableMPI[[#This Row],[total_time]]&gt;=TableMPI[[#This Row],[Low]], TableMPI[[#This Row],[total_time]]&lt;=TableMPI[[#This Row],[High]]),1,0)</f>
        <v>#N/A</v>
      </c>
    </row>
    <row r="107" spans="1:19" x14ac:dyDescent="0.25">
      <c r="A107" t="s">
        <v>15</v>
      </c>
      <c r="B107">
        <v>25000</v>
      </c>
      <c r="C107">
        <v>100</v>
      </c>
      <c r="D107">
        <v>100000</v>
      </c>
      <c r="E107">
        <v>1</v>
      </c>
      <c r="F107">
        <v>1</v>
      </c>
      <c r="G107">
        <v>2083.919367</v>
      </c>
      <c r="H107">
        <v>1.7890459999999999</v>
      </c>
      <c r="I107">
        <v>0</v>
      </c>
      <c r="J107">
        <v>0</v>
      </c>
      <c r="K107" t="str">
        <f t="shared" si="4"/>
        <v>0</v>
      </c>
      <c r="L107" t="s">
        <v>43</v>
      </c>
      <c r="M107" t="s">
        <v>44</v>
      </c>
      <c r="N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</v>
      </c>
      <c r="O107" t="e">
        <f>VLOOKUP(TableMPI[[#This Row],[Label]],TableAvg[],2,FALSE)</f>
        <v>#N/A</v>
      </c>
      <c r="P107" t="e">
        <f>VLOOKUP(TableMPI[[#This Row],[Label]],TableAvg[],3,FALSE)</f>
        <v>#N/A</v>
      </c>
      <c r="Q107" t="e">
        <f>TableMPI[[#This Row],[Avg]]-$U$2*TableMPI[[#This Row],[StdDev]]</f>
        <v>#N/A</v>
      </c>
      <c r="R107" t="e">
        <f>TableMPI[[#This Row],[Avg]]+$U$2*TableMPI[[#This Row],[StdDev]]</f>
        <v>#N/A</v>
      </c>
      <c r="S107" t="e">
        <f>IF(AND(TableMPI[[#This Row],[total_time]]&gt;=TableMPI[[#This Row],[Low]], TableMPI[[#This Row],[total_time]]&lt;=TableMPI[[#This Row],[High]]),1,0)</f>
        <v>#N/A</v>
      </c>
    </row>
    <row r="108" spans="1:19" x14ac:dyDescent="0.25">
      <c r="A108" t="s">
        <v>15</v>
      </c>
      <c r="B108">
        <v>25000</v>
      </c>
      <c r="C108">
        <v>100</v>
      </c>
      <c r="D108">
        <v>100000</v>
      </c>
      <c r="E108">
        <v>12</v>
      </c>
      <c r="F108">
        <v>1</v>
      </c>
      <c r="G108">
        <v>174.773799</v>
      </c>
      <c r="H108">
        <v>1.6614420000000001</v>
      </c>
      <c r="I108">
        <v>9.8379689999999993</v>
      </c>
      <c r="J108">
        <v>0.89436099999999996</v>
      </c>
      <c r="K108" t="str">
        <f t="shared" si="4"/>
        <v>0</v>
      </c>
      <c r="L108" t="s">
        <v>43</v>
      </c>
      <c r="M108" t="s">
        <v>44</v>
      </c>
      <c r="N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108" t="e">
        <f>VLOOKUP(TableMPI[[#This Row],[Label]],TableAvg[],2,FALSE)</f>
        <v>#N/A</v>
      </c>
      <c r="P108" t="e">
        <f>VLOOKUP(TableMPI[[#This Row],[Label]],TableAvg[],3,FALSE)</f>
        <v>#N/A</v>
      </c>
      <c r="Q108" t="e">
        <f>TableMPI[[#This Row],[Avg]]-$U$2*TableMPI[[#This Row],[StdDev]]</f>
        <v>#N/A</v>
      </c>
      <c r="R108" t="e">
        <f>TableMPI[[#This Row],[Avg]]+$U$2*TableMPI[[#This Row],[StdDev]]</f>
        <v>#N/A</v>
      </c>
      <c r="S108" t="e">
        <f>IF(AND(TableMPI[[#This Row],[total_time]]&gt;=TableMPI[[#This Row],[Low]], TableMPI[[#This Row],[total_time]]&lt;=TableMPI[[#This Row],[High]]),1,0)</f>
        <v>#N/A</v>
      </c>
    </row>
    <row r="109" spans="1:19" x14ac:dyDescent="0.25">
      <c r="A109" t="s">
        <v>15</v>
      </c>
      <c r="B109">
        <v>25000</v>
      </c>
      <c r="C109">
        <v>100</v>
      </c>
      <c r="D109">
        <v>100000</v>
      </c>
      <c r="E109">
        <v>11</v>
      </c>
      <c r="F109">
        <v>1</v>
      </c>
      <c r="G109">
        <v>191.38270199999999</v>
      </c>
      <c r="H109">
        <v>2.547485</v>
      </c>
      <c r="I109">
        <v>18.086653999999999</v>
      </c>
      <c r="J109">
        <v>1.808665</v>
      </c>
      <c r="K109" t="str">
        <f t="shared" si="4"/>
        <v>0</v>
      </c>
      <c r="L109" t="s">
        <v>43</v>
      </c>
      <c r="M109" t="s">
        <v>44</v>
      </c>
      <c r="N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109" t="e">
        <f>VLOOKUP(TableMPI[[#This Row],[Label]],TableAvg[],2,FALSE)</f>
        <v>#N/A</v>
      </c>
      <c r="P109" t="e">
        <f>VLOOKUP(TableMPI[[#This Row],[Label]],TableAvg[],3,FALSE)</f>
        <v>#N/A</v>
      </c>
      <c r="Q109" t="e">
        <f>TableMPI[[#This Row],[Avg]]-$U$2*TableMPI[[#This Row],[StdDev]]</f>
        <v>#N/A</v>
      </c>
      <c r="R109" t="e">
        <f>TableMPI[[#This Row],[Avg]]+$U$2*TableMPI[[#This Row],[StdDev]]</f>
        <v>#N/A</v>
      </c>
      <c r="S109" t="e">
        <f>IF(AND(TableMPI[[#This Row],[total_time]]&gt;=TableMPI[[#This Row],[Low]], TableMPI[[#This Row],[total_time]]&lt;=TableMPI[[#This Row],[High]]),1,0)</f>
        <v>#N/A</v>
      </c>
    </row>
    <row r="110" spans="1:19" x14ac:dyDescent="0.25">
      <c r="A110" t="s">
        <v>15</v>
      </c>
      <c r="B110">
        <v>25000</v>
      </c>
      <c r="C110">
        <v>100</v>
      </c>
      <c r="D110">
        <v>100000</v>
      </c>
      <c r="E110">
        <v>10</v>
      </c>
      <c r="F110">
        <v>1</v>
      </c>
      <c r="G110">
        <v>209.24739500000001</v>
      </c>
      <c r="H110">
        <v>1.7009590000000001</v>
      </c>
      <c r="I110">
        <v>8.0980380000000007</v>
      </c>
      <c r="J110">
        <v>0.89978199999999997</v>
      </c>
      <c r="K110" t="str">
        <f t="shared" si="4"/>
        <v>0</v>
      </c>
      <c r="L110" t="s">
        <v>43</v>
      </c>
      <c r="M110" t="s">
        <v>44</v>
      </c>
      <c r="N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110" t="e">
        <f>VLOOKUP(TableMPI[[#This Row],[Label]],TableAvg[],2,FALSE)</f>
        <v>#N/A</v>
      </c>
      <c r="P110" t="e">
        <f>VLOOKUP(TableMPI[[#This Row],[Label]],TableAvg[],3,FALSE)</f>
        <v>#N/A</v>
      </c>
      <c r="Q110" t="e">
        <f>TableMPI[[#This Row],[Avg]]-$U$2*TableMPI[[#This Row],[StdDev]]</f>
        <v>#N/A</v>
      </c>
      <c r="R110" t="e">
        <f>TableMPI[[#This Row],[Avg]]+$U$2*TableMPI[[#This Row],[StdDev]]</f>
        <v>#N/A</v>
      </c>
      <c r="S110" t="e">
        <f>IF(AND(TableMPI[[#This Row],[total_time]]&gt;=TableMPI[[#This Row],[Low]], TableMPI[[#This Row],[total_time]]&lt;=TableMPI[[#This Row],[High]]),1,0)</f>
        <v>#N/A</v>
      </c>
    </row>
    <row r="111" spans="1:19" x14ac:dyDescent="0.25">
      <c r="A111" t="s">
        <v>15</v>
      </c>
      <c r="B111">
        <v>20000</v>
      </c>
      <c r="C111">
        <v>100</v>
      </c>
      <c r="D111">
        <v>100000</v>
      </c>
      <c r="E111">
        <v>12</v>
      </c>
      <c r="F111">
        <v>1</v>
      </c>
      <c r="G111">
        <v>112.090598</v>
      </c>
      <c r="H111">
        <v>1.107094</v>
      </c>
      <c r="I111">
        <v>6.1681119999999998</v>
      </c>
      <c r="J111">
        <v>0.56073700000000004</v>
      </c>
      <c r="K111" t="str">
        <f>MID(M111,22,1)</f>
        <v>8</v>
      </c>
      <c r="L111" t="s">
        <v>45</v>
      </c>
      <c r="M111" t="s">
        <v>46</v>
      </c>
      <c r="N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11" t="e">
        <f>VLOOKUP(TableMPI[[#This Row],[Label]],TableAvg[],2,FALSE)</f>
        <v>#N/A</v>
      </c>
      <c r="P111" t="e">
        <f>VLOOKUP(TableMPI[[#This Row],[Label]],TableAvg[],3,FALSE)</f>
        <v>#N/A</v>
      </c>
      <c r="Q111" t="e">
        <f>TableMPI[[#This Row],[Avg]]-$U$2*TableMPI[[#This Row],[StdDev]]</f>
        <v>#N/A</v>
      </c>
      <c r="R111" t="e">
        <f>TableMPI[[#This Row],[Avg]]+$U$2*TableMPI[[#This Row],[StdDev]]</f>
        <v>#N/A</v>
      </c>
      <c r="S111" t="e">
        <f>IF(AND(TableMPI[[#This Row],[total_time]]&gt;=TableMPI[[#This Row],[Low]], TableMPI[[#This Row],[total_time]]&lt;=TableMPI[[#This Row],[High]]),1,0)</f>
        <v>#N/A</v>
      </c>
    </row>
    <row r="112" spans="1:19" x14ac:dyDescent="0.25">
      <c r="A112" t="s">
        <v>15</v>
      </c>
      <c r="B112">
        <v>20000</v>
      </c>
      <c r="C112">
        <v>100</v>
      </c>
      <c r="D112">
        <v>100000</v>
      </c>
      <c r="E112">
        <v>11</v>
      </c>
      <c r="F112">
        <v>1</v>
      </c>
      <c r="G112">
        <v>122.01280300000001</v>
      </c>
      <c r="H112">
        <v>1.0845229999999999</v>
      </c>
      <c r="I112">
        <v>5.1833429999999998</v>
      </c>
      <c r="J112">
        <v>0.51833399999999996</v>
      </c>
      <c r="K112" t="str">
        <f t="shared" ref="K112:K133" si="5">MID(M112,22,1)</f>
        <v>8</v>
      </c>
      <c r="L112" t="s">
        <v>45</v>
      </c>
      <c r="M112" t="s">
        <v>46</v>
      </c>
      <c r="N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12" t="e">
        <f>VLOOKUP(TableMPI[[#This Row],[Label]],TableAvg[],2,FALSE)</f>
        <v>#N/A</v>
      </c>
      <c r="P112" t="e">
        <f>VLOOKUP(TableMPI[[#This Row],[Label]],TableAvg[],3,FALSE)</f>
        <v>#N/A</v>
      </c>
      <c r="Q112" t="e">
        <f>TableMPI[[#This Row],[Avg]]-$U$2*TableMPI[[#This Row],[StdDev]]</f>
        <v>#N/A</v>
      </c>
      <c r="R112" t="e">
        <f>TableMPI[[#This Row],[Avg]]+$U$2*TableMPI[[#This Row],[StdDev]]</f>
        <v>#N/A</v>
      </c>
      <c r="S112" t="e">
        <f>IF(AND(TableMPI[[#This Row],[total_time]]&gt;=TableMPI[[#This Row],[Low]], TableMPI[[#This Row],[total_time]]&lt;=TableMPI[[#This Row],[High]]),1,0)</f>
        <v>#N/A</v>
      </c>
    </row>
    <row r="113" spans="1:19" x14ac:dyDescent="0.25">
      <c r="A113" t="s">
        <v>15</v>
      </c>
      <c r="B113">
        <v>20000</v>
      </c>
      <c r="C113">
        <v>100</v>
      </c>
      <c r="D113">
        <v>100000</v>
      </c>
      <c r="E113">
        <v>10</v>
      </c>
      <c r="F113">
        <v>1</v>
      </c>
      <c r="G113">
        <v>133.84437</v>
      </c>
      <c r="H113">
        <v>1.027925</v>
      </c>
      <c r="I113">
        <v>4.5331910000000004</v>
      </c>
      <c r="J113">
        <v>0.50368800000000002</v>
      </c>
      <c r="K113" t="str">
        <f t="shared" si="5"/>
        <v>8</v>
      </c>
      <c r="L113" t="s">
        <v>45</v>
      </c>
      <c r="M113" t="s">
        <v>46</v>
      </c>
      <c r="N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13" t="e">
        <f>VLOOKUP(TableMPI[[#This Row],[Label]],TableAvg[],2,FALSE)</f>
        <v>#N/A</v>
      </c>
      <c r="P113" t="e">
        <f>VLOOKUP(TableMPI[[#This Row],[Label]],TableAvg[],3,FALSE)</f>
        <v>#N/A</v>
      </c>
      <c r="Q113" t="e">
        <f>TableMPI[[#This Row],[Avg]]-$U$2*TableMPI[[#This Row],[StdDev]]</f>
        <v>#N/A</v>
      </c>
      <c r="R113" t="e">
        <f>TableMPI[[#This Row],[Avg]]+$U$2*TableMPI[[#This Row],[StdDev]]</f>
        <v>#N/A</v>
      </c>
      <c r="S113" t="e">
        <f>IF(AND(TableMPI[[#This Row],[total_time]]&gt;=TableMPI[[#This Row],[Low]], TableMPI[[#This Row],[total_time]]&lt;=TableMPI[[#This Row],[High]]),1,0)</f>
        <v>#N/A</v>
      </c>
    </row>
    <row r="114" spans="1:19" x14ac:dyDescent="0.25">
      <c r="A114" t="s">
        <v>15</v>
      </c>
      <c r="B114">
        <v>20000</v>
      </c>
      <c r="C114">
        <v>100</v>
      </c>
      <c r="D114">
        <v>100000</v>
      </c>
      <c r="E114">
        <v>9</v>
      </c>
      <c r="F114">
        <v>1</v>
      </c>
      <c r="G114">
        <v>148.64705599999999</v>
      </c>
      <c r="H114">
        <v>1.203505</v>
      </c>
      <c r="I114">
        <v>5.4078030000000004</v>
      </c>
      <c r="J114">
        <v>0.67597499999999999</v>
      </c>
      <c r="K114" t="str">
        <f t="shared" si="5"/>
        <v>8</v>
      </c>
      <c r="L114" t="s">
        <v>45</v>
      </c>
      <c r="M114" t="s">
        <v>46</v>
      </c>
      <c r="N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14" t="e">
        <f>VLOOKUP(TableMPI[[#This Row],[Label]],TableAvg[],2,FALSE)</f>
        <v>#N/A</v>
      </c>
      <c r="P114" t="e">
        <f>VLOOKUP(TableMPI[[#This Row],[Label]],TableAvg[],3,FALSE)</f>
        <v>#N/A</v>
      </c>
      <c r="Q114" t="e">
        <f>TableMPI[[#This Row],[Avg]]-$U$2*TableMPI[[#This Row],[StdDev]]</f>
        <v>#N/A</v>
      </c>
      <c r="R114" t="e">
        <f>TableMPI[[#This Row],[Avg]]+$U$2*TableMPI[[#This Row],[StdDev]]</f>
        <v>#N/A</v>
      </c>
      <c r="S114" t="e">
        <f>IF(AND(TableMPI[[#This Row],[total_time]]&gt;=TableMPI[[#This Row],[Low]], TableMPI[[#This Row],[total_time]]&lt;=TableMPI[[#This Row],[High]]),1,0)</f>
        <v>#N/A</v>
      </c>
    </row>
    <row r="115" spans="1:19" x14ac:dyDescent="0.25">
      <c r="A115" t="s">
        <v>15</v>
      </c>
      <c r="B115">
        <v>20000</v>
      </c>
      <c r="C115">
        <v>100</v>
      </c>
      <c r="D115">
        <v>100000</v>
      </c>
      <c r="E115">
        <v>8</v>
      </c>
      <c r="F115">
        <v>1</v>
      </c>
      <c r="G115">
        <v>166.70779200000001</v>
      </c>
      <c r="H115">
        <v>1.113407</v>
      </c>
      <c r="I115">
        <v>4.0008929999999996</v>
      </c>
      <c r="J115">
        <v>0.57155599999999995</v>
      </c>
      <c r="K115" t="str">
        <f t="shared" si="5"/>
        <v>8</v>
      </c>
      <c r="L115" t="s">
        <v>45</v>
      </c>
      <c r="M115" t="s">
        <v>46</v>
      </c>
      <c r="N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15" t="e">
        <f>VLOOKUP(TableMPI[[#This Row],[Label]],TableAvg[],2,FALSE)</f>
        <v>#N/A</v>
      </c>
      <c r="P115" t="e">
        <f>VLOOKUP(TableMPI[[#This Row],[Label]],TableAvg[],3,FALSE)</f>
        <v>#N/A</v>
      </c>
      <c r="Q115" t="e">
        <f>TableMPI[[#This Row],[Avg]]-$U$2*TableMPI[[#This Row],[StdDev]]</f>
        <v>#N/A</v>
      </c>
      <c r="R115" t="e">
        <f>TableMPI[[#This Row],[Avg]]+$U$2*TableMPI[[#This Row],[StdDev]]</f>
        <v>#N/A</v>
      </c>
      <c r="S115" t="e">
        <f>IF(AND(TableMPI[[#This Row],[total_time]]&gt;=TableMPI[[#This Row],[Low]], TableMPI[[#This Row],[total_time]]&lt;=TableMPI[[#This Row],[High]]),1,0)</f>
        <v>#N/A</v>
      </c>
    </row>
    <row r="116" spans="1:19" x14ac:dyDescent="0.25">
      <c r="A116" t="s">
        <v>15</v>
      </c>
      <c r="B116">
        <v>20000</v>
      </c>
      <c r="C116">
        <v>100</v>
      </c>
      <c r="D116">
        <v>100000</v>
      </c>
      <c r="E116">
        <v>7</v>
      </c>
      <c r="F116">
        <v>1</v>
      </c>
      <c r="G116">
        <v>190.21880400000001</v>
      </c>
      <c r="H116">
        <v>1.0548029999999999</v>
      </c>
      <c r="I116">
        <v>3.1371669999999998</v>
      </c>
      <c r="J116">
        <v>0.52286100000000002</v>
      </c>
      <c r="K116" t="str">
        <f t="shared" si="5"/>
        <v>8</v>
      </c>
      <c r="L116" t="s">
        <v>45</v>
      </c>
      <c r="M116" t="s">
        <v>46</v>
      </c>
      <c r="N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16" t="e">
        <f>VLOOKUP(TableMPI[[#This Row],[Label]],TableAvg[],2,FALSE)</f>
        <v>#N/A</v>
      </c>
      <c r="P116" t="e">
        <f>VLOOKUP(TableMPI[[#This Row],[Label]],TableAvg[],3,FALSE)</f>
        <v>#N/A</v>
      </c>
      <c r="Q116" t="e">
        <f>TableMPI[[#This Row],[Avg]]-$U$2*TableMPI[[#This Row],[StdDev]]</f>
        <v>#N/A</v>
      </c>
      <c r="R116" t="e">
        <f>TableMPI[[#This Row],[Avg]]+$U$2*TableMPI[[#This Row],[StdDev]]</f>
        <v>#N/A</v>
      </c>
      <c r="S116" t="e">
        <f>IF(AND(TableMPI[[#This Row],[total_time]]&gt;=TableMPI[[#This Row],[Low]], TableMPI[[#This Row],[total_time]]&lt;=TableMPI[[#This Row],[High]]),1,0)</f>
        <v>#N/A</v>
      </c>
    </row>
    <row r="117" spans="1:19" x14ac:dyDescent="0.25">
      <c r="A117" t="s">
        <v>15</v>
      </c>
      <c r="B117">
        <v>20000</v>
      </c>
      <c r="C117">
        <v>100</v>
      </c>
      <c r="D117">
        <v>100000</v>
      </c>
      <c r="E117">
        <v>6</v>
      </c>
      <c r="F117">
        <v>1</v>
      </c>
      <c r="G117">
        <v>221.52852999999999</v>
      </c>
      <c r="H117">
        <v>1.0776840000000001</v>
      </c>
      <c r="I117">
        <v>2.6769099999999999</v>
      </c>
      <c r="J117">
        <v>0.53538200000000002</v>
      </c>
      <c r="K117" t="str">
        <f t="shared" si="5"/>
        <v>8</v>
      </c>
      <c r="L117" t="s">
        <v>45</v>
      </c>
      <c r="M117" t="s">
        <v>46</v>
      </c>
      <c r="N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17" t="e">
        <f>VLOOKUP(TableMPI[[#This Row],[Label]],TableAvg[],2,FALSE)</f>
        <v>#N/A</v>
      </c>
      <c r="P117" t="e">
        <f>VLOOKUP(TableMPI[[#This Row],[Label]],TableAvg[],3,FALSE)</f>
        <v>#N/A</v>
      </c>
      <c r="Q117" t="e">
        <f>TableMPI[[#This Row],[Avg]]-$U$2*TableMPI[[#This Row],[StdDev]]</f>
        <v>#N/A</v>
      </c>
      <c r="R117" t="e">
        <f>TableMPI[[#This Row],[Avg]]+$U$2*TableMPI[[#This Row],[StdDev]]</f>
        <v>#N/A</v>
      </c>
      <c r="S117" t="e">
        <f>IF(AND(TableMPI[[#This Row],[total_time]]&gt;=TableMPI[[#This Row],[Low]], TableMPI[[#This Row],[total_time]]&lt;=TableMPI[[#This Row],[High]]),1,0)</f>
        <v>#N/A</v>
      </c>
    </row>
    <row r="118" spans="1:19" x14ac:dyDescent="0.25">
      <c r="A118" t="s">
        <v>15</v>
      </c>
      <c r="B118">
        <v>20000</v>
      </c>
      <c r="C118">
        <v>100</v>
      </c>
      <c r="D118">
        <v>100000</v>
      </c>
      <c r="E118">
        <v>5</v>
      </c>
      <c r="F118">
        <v>1</v>
      </c>
      <c r="G118">
        <v>265.47931299999999</v>
      </c>
      <c r="H118">
        <v>1.138066</v>
      </c>
      <c r="I118">
        <v>2.4023059999999998</v>
      </c>
      <c r="J118">
        <v>0.600576</v>
      </c>
      <c r="K118" t="str">
        <f t="shared" si="5"/>
        <v>8</v>
      </c>
      <c r="L118" t="s">
        <v>45</v>
      </c>
      <c r="M118" t="s">
        <v>46</v>
      </c>
      <c r="N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18" t="e">
        <f>VLOOKUP(TableMPI[[#This Row],[Label]],TableAvg[],2,FALSE)</f>
        <v>#N/A</v>
      </c>
      <c r="P118" t="e">
        <f>VLOOKUP(TableMPI[[#This Row],[Label]],TableAvg[],3,FALSE)</f>
        <v>#N/A</v>
      </c>
      <c r="Q118" t="e">
        <f>TableMPI[[#This Row],[Avg]]-$U$2*TableMPI[[#This Row],[StdDev]]</f>
        <v>#N/A</v>
      </c>
      <c r="R118" t="e">
        <f>TableMPI[[#This Row],[Avg]]+$U$2*TableMPI[[#This Row],[StdDev]]</f>
        <v>#N/A</v>
      </c>
      <c r="S118" t="e">
        <f>IF(AND(TableMPI[[#This Row],[total_time]]&gt;=TableMPI[[#This Row],[Low]], TableMPI[[#This Row],[total_time]]&lt;=TableMPI[[#This Row],[High]]),1,0)</f>
        <v>#N/A</v>
      </c>
    </row>
    <row r="119" spans="1:19" x14ac:dyDescent="0.25">
      <c r="A119" t="s">
        <v>15</v>
      </c>
      <c r="B119">
        <v>20000</v>
      </c>
      <c r="C119">
        <v>100</v>
      </c>
      <c r="D119">
        <v>100000</v>
      </c>
      <c r="E119">
        <v>4</v>
      </c>
      <c r="F119">
        <v>1</v>
      </c>
      <c r="G119">
        <v>331.66394200000002</v>
      </c>
      <c r="H119">
        <v>1.054095</v>
      </c>
      <c r="I119">
        <v>1.5860259999999999</v>
      </c>
      <c r="J119">
        <v>0.52867500000000001</v>
      </c>
      <c r="K119" t="str">
        <f t="shared" si="5"/>
        <v>8</v>
      </c>
      <c r="L119" t="s">
        <v>45</v>
      </c>
      <c r="M119" t="s">
        <v>46</v>
      </c>
      <c r="N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19" t="e">
        <f>VLOOKUP(TableMPI[[#This Row],[Label]],TableAvg[],2,FALSE)</f>
        <v>#N/A</v>
      </c>
      <c r="P119" t="e">
        <f>VLOOKUP(TableMPI[[#This Row],[Label]],TableAvg[],3,FALSE)</f>
        <v>#N/A</v>
      </c>
      <c r="Q119" t="e">
        <f>TableMPI[[#This Row],[Avg]]-$U$2*TableMPI[[#This Row],[StdDev]]</f>
        <v>#N/A</v>
      </c>
      <c r="R119" t="e">
        <f>TableMPI[[#This Row],[Avg]]+$U$2*TableMPI[[#This Row],[StdDev]]</f>
        <v>#N/A</v>
      </c>
      <c r="S119" t="e">
        <f>IF(AND(TableMPI[[#This Row],[total_time]]&gt;=TableMPI[[#This Row],[Low]], TableMPI[[#This Row],[total_time]]&lt;=TableMPI[[#This Row],[High]]),1,0)</f>
        <v>#N/A</v>
      </c>
    </row>
    <row r="120" spans="1:19" x14ac:dyDescent="0.25">
      <c r="A120" t="s">
        <v>15</v>
      </c>
      <c r="B120">
        <v>20000</v>
      </c>
      <c r="C120">
        <v>100</v>
      </c>
      <c r="D120">
        <v>100000</v>
      </c>
      <c r="E120">
        <v>3</v>
      </c>
      <c r="F120">
        <v>1</v>
      </c>
      <c r="G120">
        <v>440.74057599999998</v>
      </c>
      <c r="H120">
        <v>1.130414</v>
      </c>
      <c r="I120">
        <v>1.1998690000000001</v>
      </c>
      <c r="J120">
        <v>0.599935</v>
      </c>
      <c r="K120" t="str">
        <f t="shared" si="5"/>
        <v>8</v>
      </c>
      <c r="L120" t="s">
        <v>45</v>
      </c>
      <c r="M120" t="s">
        <v>46</v>
      </c>
      <c r="N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20" t="e">
        <f>VLOOKUP(TableMPI[[#This Row],[Label]],TableAvg[],2,FALSE)</f>
        <v>#N/A</v>
      </c>
      <c r="P120" t="e">
        <f>VLOOKUP(TableMPI[[#This Row],[Label]],TableAvg[],3,FALSE)</f>
        <v>#N/A</v>
      </c>
      <c r="Q120" t="e">
        <f>TableMPI[[#This Row],[Avg]]-$U$2*TableMPI[[#This Row],[StdDev]]</f>
        <v>#N/A</v>
      </c>
      <c r="R120" t="e">
        <f>TableMPI[[#This Row],[Avg]]+$U$2*TableMPI[[#This Row],[StdDev]]</f>
        <v>#N/A</v>
      </c>
      <c r="S120" t="e">
        <f>IF(AND(TableMPI[[#This Row],[total_time]]&gt;=TableMPI[[#This Row],[Low]], TableMPI[[#This Row],[total_time]]&lt;=TableMPI[[#This Row],[High]]),1,0)</f>
        <v>#N/A</v>
      </c>
    </row>
    <row r="121" spans="1:19" x14ac:dyDescent="0.25">
      <c r="A121" t="s">
        <v>15</v>
      </c>
      <c r="B121">
        <v>20000</v>
      </c>
      <c r="C121">
        <v>100</v>
      </c>
      <c r="D121">
        <v>100000</v>
      </c>
      <c r="E121">
        <v>2</v>
      </c>
      <c r="F121">
        <v>1</v>
      </c>
      <c r="G121">
        <v>660.91788899999995</v>
      </c>
      <c r="H121">
        <v>1.1765810000000001</v>
      </c>
      <c r="I121">
        <v>0.63987799999999995</v>
      </c>
      <c r="J121">
        <v>0.63987799999999995</v>
      </c>
      <c r="K121" t="str">
        <f t="shared" si="5"/>
        <v>8</v>
      </c>
      <c r="L121" t="s">
        <v>45</v>
      </c>
      <c r="M121" t="s">
        <v>46</v>
      </c>
      <c r="N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21" t="e">
        <f>VLOOKUP(TableMPI[[#This Row],[Label]],TableAvg[],2,FALSE)</f>
        <v>#N/A</v>
      </c>
      <c r="P121" t="e">
        <f>VLOOKUP(TableMPI[[#This Row],[Label]],TableAvg[],3,FALSE)</f>
        <v>#N/A</v>
      </c>
      <c r="Q121" t="e">
        <f>TableMPI[[#This Row],[Avg]]-$U$2*TableMPI[[#This Row],[StdDev]]</f>
        <v>#N/A</v>
      </c>
      <c r="R121" t="e">
        <f>TableMPI[[#This Row],[Avg]]+$U$2*TableMPI[[#This Row],[StdDev]]</f>
        <v>#N/A</v>
      </c>
      <c r="S121" t="e">
        <f>IF(AND(TableMPI[[#This Row],[total_time]]&gt;=TableMPI[[#This Row],[Low]], TableMPI[[#This Row],[total_time]]&lt;=TableMPI[[#This Row],[High]]),1,0)</f>
        <v>#N/A</v>
      </c>
    </row>
    <row r="122" spans="1:19" x14ac:dyDescent="0.25">
      <c r="A122" t="s">
        <v>15</v>
      </c>
      <c r="B122">
        <v>20000</v>
      </c>
      <c r="C122">
        <v>100</v>
      </c>
      <c r="D122">
        <v>100000</v>
      </c>
      <c r="E122">
        <v>1</v>
      </c>
      <c r="F122">
        <v>1</v>
      </c>
      <c r="G122">
        <v>1327.9632320000001</v>
      </c>
      <c r="H122">
        <v>1.044386</v>
      </c>
      <c r="I122">
        <v>0</v>
      </c>
      <c r="J122">
        <v>0</v>
      </c>
      <c r="K122" t="str">
        <f t="shared" si="5"/>
        <v>8</v>
      </c>
      <c r="L122" t="s">
        <v>45</v>
      </c>
      <c r="M122" t="s">
        <v>46</v>
      </c>
      <c r="N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</v>
      </c>
      <c r="O122" t="e">
        <f>VLOOKUP(TableMPI[[#This Row],[Label]],TableAvg[],2,FALSE)</f>
        <v>#N/A</v>
      </c>
      <c r="P122" t="e">
        <f>VLOOKUP(TableMPI[[#This Row],[Label]],TableAvg[],3,FALSE)</f>
        <v>#N/A</v>
      </c>
      <c r="Q122" t="e">
        <f>TableMPI[[#This Row],[Avg]]-$U$2*TableMPI[[#This Row],[StdDev]]</f>
        <v>#N/A</v>
      </c>
      <c r="R122" t="e">
        <f>TableMPI[[#This Row],[Avg]]+$U$2*TableMPI[[#This Row],[StdDev]]</f>
        <v>#N/A</v>
      </c>
      <c r="S122" t="e">
        <f>IF(AND(TableMPI[[#This Row],[total_time]]&gt;=TableMPI[[#This Row],[Low]], TableMPI[[#This Row],[total_time]]&lt;=TableMPI[[#This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12</v>
      </c>
      <c r="F123">
        <v>1</v>
      </c>
      <c r="G123">
        <v>112.125495</v>
      </c>
      <c r="H123">
        <v>1.057871</v>
      </c>
      <c r="I123">
        <v>5.7380170000000001</v>
      </c>
      <c r="J123">
        <v>0.52163800000000005</v>
      </c>
      <c r="K123" t="str">
        <f t="shared" si="5"/>
        <v>8</v>
      </c>
      <c r="L123" t="s">
        <v>45</v>
      </c>
      <c r="M123" t="s">
        <v>46</v>
      </c>
      <c r="N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23" t="e">
        <f>VLOOKUP(TableMPI[[#This Row],[Label]],TableAvg[],2,FALSE)</f>
        <v>#N/A</v>
      </c>
      <c r="P123" t="e">
        <f>VLOOKUP(TableMPI[[#This Row],[Label]],TableAvg[],3,FALSE)</f>
        <v>#N/A</v>
      </c>
      <c r="Q123" t="e">
        <f>TableMPI[[#This Row],[Avg]]-$U$2*TableMPI[[#This Row],[StdDev]]</f>
        <v>#N/A</v>
      </c>
      <c r="R123" t="e">
        <f>TableMPI[[#This Row],[Avg]]+$U$2*TableMPI[[#This Row],[StdDev]]</f>
        <v>#N/A</v>
      </c>
      <c r="S123" t="e">
        <f>IF(AND(TableMPI[[#This Row],[total_time]]&gt;=TableMPI[[#This Row],[Low]], TableMPI[[#This Row],[total_time]]&lt;=TableMPI[[#This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11</v>
      </c>
      <c r="F124">
        <v>1</v>
      </c>
      <c r="G124">
        <v>122.469656</v>
      </c>
      <c r="H124">
        <v>1.3388139999999999</v>
      </c>
      <c r="I124">
        <v>8.1831340000000008</v>
      </c>
      <c r="J124">
        <v>0.81831299999999996</v>
      </c>
      <c r="K124" t="str">
        <f t="shared" si="5"/>
        <v>8</v>
      </c>
      <c r="L124" t="s">
        <v>45</v>
      </c>
      <c r="M124" t="s">
        <v>46</v>
      </c>
      <c r="N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24" t="e">
        <f>VLOOKUP(TableMPI[[#This Row],[Label]],TableAvg[],2,FALSE)</f>
        <v>#N/A</v>
      </c>
      <c r="P124" t="e">
        <f>VLOOKUP(TableMPI[[#This Row],[Label]],TableAvg[],3,FALSE)</f>
        <v>#N/A</v>
      </c>
      <c r="Q124" t="e">
        <f>TableMPI[[#This Row],[Avg]]-$U$2*TableMPI[[#This Row],[StdDev]]</f>
        <v>#N/A</v>
      </c>
      <c r="R124" t="e">
        <f>TableMPI[[#This Row],[Avg]]+$U$2*TableMPI[[#This Row],[StdDev]]</f>
        <v>#N/A</v>
      </c>
      <c r="S124" t="e">
        <f>IF(AND(TableMPI[[#This Row],[total_time]]&gt;=TableMPI[[#This Row],[Low]], TableMPI[[#This Row],[total_time]]&lt;=TableMPI[[#This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10</v>
      </c>
      <c r="F125">
        <v>1</v>
      </c>
      <c r="G125">
        <v>134.369181</v>
      </c>
      <c r="H125">
        <v>1.2999719999999999</v>
      </c>
      <c r="I125">
        <v>6.9367099999999997</v>
      </c>
      <c r="J125">
        <v>0.77074600000000004</v>
      </c>
      <c r="K125" t="str">
        <f t="shared" si="5"/>
        <v>8</v>
      </c>
      <c r="L125" t="s">
        <v>45</v>
      </c>
      <c r="M125" t="s">
        <v>46</v>
      </c>
      <c r="N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25" t="e">
        <f>VLOOKUP(TableMPI[[#This Row],[Label]],TableAvg[],2,FALSE)</f>
        <v>#N/A</v>
      </c>
      <c r="P125" t="e">
        <f>VLOOKUP(TableMPI[[#This Row],[Label]],TableAvg[],3,FALSE)</f>
        <v>#N/A</v>
      </c>
      <c r="Q125" t="e">
        <f>TableMPI[[#This Row],[Avg]]-$U$2*TableMPI[[#This Row],[StdDev]]</f>
        <v>#N/A</v>
      </c>
      <c r="R125" t="e">
        <f>TableMPI[[#This Row],[Avg]]+$U$2*TableMPI[[#This Row],[StdDev]]</f>
        <v>#N/A</v>
      </c>
      <c r="S125" t="e">
        <f>IF(AND(TableMPI[[#This Row],[total_time]]&gt;=TableMPI[[#This Row],[Low]], TableMPI[[#This Row],[total_time]]&lt;=TableMPI[[#This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9</v>
      </c>
      <c r="F126">
        <v>1</v>
      </c>
      <c r="G126">
        <v>148.37838099999999</v>
      </c>
      <c r="H126">
        <v>1.0344199999999999</v>
      </c>
      <c r="I126">
        <v>4.0334289999999999</v>
      </c>
      <c r="J126">
        <v>0.50417900000000004</v>
      </c>
      <c r="K126" t="str">
        <f t="shared" si="5"/>
        <v>8</v>
      </c>
      <c r="L126" t="s">
        <v>45</v>
      </c>
      <c r="M126" t="s">
        <v>46</v>
      </c>
      <c r="N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26" t="e">
        <f>VLOOKUP(TableMPI[[#This Row],[Label]],TableAvg[],2,FALSE)</f>
        <v>#N/A</v>
      </c>
      <c r="P126" t="e">
        <f>VLOOKUP(TableMPI[[#This Row],[Label]],TableAvg[],3,FALSE)</f>
        <v>#N/A</v>
      </c>
      <c r="Q126" t="e">
        <f>TableMPI[[#This Row],[Avg]]-$U$2*TableMPI[[#This Row],[StdDev]]</f>
        <v>#N/A</v>
      </c>
      <c r="R126" t="e">
        <f>TableMPI[[#This Row],[Avg]]+$U$2*TableMPI[[#This Row],[StdDev]]</f>
        <v>#N/A</v>
      </c>
      <c r="S126" t="e">
        <f>IF(AND(TableMPI[[#This Row],[total_time]]&gt;=TableMPI[[#This Row],[Low]], TableMPI[[#This Row],[total_time]]&lt;=TableMPI[[#This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8</v>
      </c>
      <c r="F127">
        <v>1</v>
      </c>
      <c r="G127">
        <v>166.71628000000001</v>
      </c>
      <c r="H127">
        <v>1.0854349999999999</v>
      </c>
      <c r="I127">
        <v>3.966618</v>
      </c>
      <c r="J127">
        <v>0.56666000000000005</v>
      </c>
      <c r="K127" t="str">
        <f t="shared" si="5"/>
        <v>8</v>
      </c>
      <c r="L127" t="s">
        <v>45</v>
      </c>
      <c r="M127" t="s">
        <v>46</v>
      </c>
      <c r="N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27" t="e">
        <f>VLOOKUP(TableMPI[[#This Row],[Label]],TableAvg[],2,FALSE)</f>
        <v>#N/A</v>
      </c>
      <c r="P127" t="e">
        <f>VLOOKUP(TableMPI[[#This Row],[Label]],TableAvg[],3,FALSE)</f>
        <v>#N/A</v>
      </c>
      <c r="Q127" t="e">
        <f>TableMPI[[#This Row],[Avg]]-$U$2*TableMPI[[#This Row],[StdDev]]</f>
        <v>#N/A</v>
      </c>
      <c r="R127" t="e">
        <f>TableMPI[[#This Row],[Avg]]+$U$2*TableMPI[[#This Row],[StdDev]]</f>
        <v>#N/A</v>
      </c>
      <c r="S127" t="e">
        <f>IF(AND(TableMPI[[#This Row],[total_time]]&gt;=TableMPI[[#This Row],[Low]], TableMPI[[#This Row],[total_time]]&lt;=TableMPI[[#This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7</v>
      </c>
      <c r="F128">
        <v>1</v>
      </c>
      <c r="G128">
        <v>190.25153</v>
      </c>
      <c r="H128">
        <v>1.127759</v>
      </c>
      <c r="I128">
        <v>3.62914</v>
      </c>
      <c r="J128">
        <v>0.60485699999999998</v>
      </c>
      <c r="K128" t="str">
        <f t="shared" si="5"/>
        <v>8</v>
      </c>
      <c r="L128" t="s">
        <v>45</v>
      </c>
      <c r="M128" t="s">
        <v>46</v>
      </c>
      <c r="N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28" t="e">
        <f>VLOOKUP(TableMPI[[#This Row],[Label]],TableAvg[],2,FALSE)</f>
        <v>#N/A</v>
      </c>
      <c r="P128" t="e">
        <f>VLOOKUP(TableMPI[[#This Row],[Label]],TableAvg[],3,FALSE)</f>
        <v>#N/A</v>
      </c>
      <c r="Q128" t="e">
        <f>TableMPI[[#This Row],[Avg]]-$U$2*TableMPI[[#This Row],[StdDev]]</f>
        <v>#N/A</v>
      </c>
      <c r="R128" t="e">
        <f>TableMPI[[#This Row],[Avg]]+$U$2*TableMPI[[#This Row],[StdDev]]</f>
        <v>#N/A</v>
      </c>
      <c r="S128" t="e">
        <f>IF(AND(TableMPI[[#This Row],[total_time]]&gt;=TableMPI[[#This Row],[Low]], TableMPI[[#This Row],[total_time]]&lt;=TableMPI[[#This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6</v>
      </c>
      <c r="F129">
        <v>1</v>
      </c>
      <c r="G129">
        <v>221.62670800000001</v>
      </c>
      <c r="H129">
        <v>1.1269990000000001</v>
      </c>
      <c r="I129">
        <v>3.0596739999999998</v>
      </c>
      <c r="J129">
        <v>0.61193500000000001</v>
      </c>
      <c r="K129" t="str">
        <f t="shared" si="5"/>
        <v>8</v>
      </c>
      <c r="L129" t="s">
        <v>45</v>
      </c>
      <c r="M129" t="s">
        <v>46</v>
      </c>
      <c r="N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29" t="e">
        <f>VLOOKUP(TableMPI[[#This Row],[Label]],TableAvg[],2,FALSE)</f>
        <v>#N/A</v>
      </c>
      <c r="P129" t="e">
        <f>VLOOKUP(TableMPI[[#This Row],[Label]],TableAvg[],3,FALSE)</f>
        <v>#N/A</v>
      </c>
      <c r="Q129" t="e">
        <f>TableMPI[[#This Row],[Avg]]-$U$2*TableMPI[[#This Row],[StdDev]]</f>
        <v>#N/A</v>
      </c>
      <c r="R129" t="e">
        <f>TableMPI[[#This Row],[Avg]]+$U$2*TableMPI[[#This Row],[StdDev]]</f>
        <v>#N/A</v>
      </c>
      <c r="S129" t="e">
        <f>IF(AND(TableMPI[[#This Row],[total_time]]&gt;=TableMPI[[#This Row],[Low]], TableMPI[[#This Row],[total_time]]&lt;=TableMPI[[#This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5</v>
      </c>
      <c r="F130">
        <v>1</v>
      </c>
      <c r="G130">
        <v>265.48445600000002</v>
      </c>
      <c r="H130">
        <v>1.134612</v>
      </c>
      <c r="I130">
        <v>2.4334210000000001</v>
      </c>
      <c r="J130">
        <v>0.60835499999999998</v>
      </c>
      <c r="K130" t="str">
        <f t="shared" si="5"/>
        <v>8</v>
      </c>
      <c r="L130" t="s">
        <v>45</v>
      </c>
      <c r="M130" t="s">
        <v>46</v>
      </c>
      <c r="N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30" t="e">
        <f>VLOOKUP(TableMPI[[#This Row],[Label]],TableAvg[],2,FALSE)</f>
        <v>#N/A</v>
      </c>
      <c r="P130" t="e">
        <f>VLOOKUP(TableMPI[[#This Row],[Label]],TableAvg[],3,FALSE)</f>
        <v>#N/A</v>
      </c>
      <c r="Q130" t="e">
        <f>TableMPI[[#This Row],[Avg]]-$U$2*TableMPI[[#This Row],[StdDev]]</f>
        <v>#N/A</v>
      </c>
      <c r="R130" t="e">
        <f>TableMPI[[#This Row],[Avg]]+$U$2*TableMPI[[#This Row],[StdDev]]</f>
        <v>#N/A</v>
      </c>
      <c r="S130" t="e">
        <f>IF(AND(TableMPI[[#This Row],[total_time]]&gt;=TableMPI[[#This Row],[Low]], TableMPI[[#This Row],[total_time]]&lt;=TableMPI[[#This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4</v>
      </c>
      <c r="F131">
        <v>1</v>
      </c>
      <c r="G131">
        <v>331.67536999999999</v>
      </c>
      <c r="H131">
        <v>1.1857789999999999</v>
      </c>
      <c r="I131">
        <v>1.9679120000000001</v>
      </c>
      <c r="J131">
        <v>0.65597099999999997</v>
      </c>
      <c r="K131" t="str">
        <f t="shared" si="5"/>
        <v>8</v>
      </c>
      <c r="L131" t="s">
        <v>45</v>
      </c>
      <c r="M131" t="s">
        <v>46</v>
      </c>
      <c r="N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31" t="e">
        <f>VLOOKUP(TableMPI[[#This Row],[Label]],TableAvg[],2,FALSE)</f>
        <v>#N/A</v>
      </c>
      <c r="P131" t="e">
        <f>VLOOKUP(TableMPI[[#This Row],[Label]],TableAvg[],3,FALSE)</f>
        <v>#N/A</v>
      </c>
      <c r="Q131" t="e">
        <f>TableMPI[[#This Row],[Avg]]-$U$2*TableMPI[[#This Row],[StdDev]]</f>
        <v>#N/A</v>
      </c>
      <c r="R131" t="e">
        <f>TableMPI[[#This Row],[Avg]]+$U$2*TableMPI[[#This Row],[StdDev]]</f>
        <v>#N/A</v>
      </c>
      <c r="S131" t="e">
        <f>IF(AND(TableMPI[[#This Row],[total_time]]&gt;=TableMPI[[#This Row],[Low]], TableMPI[[#This Row],[total_time]]&lt;=TableMPI[[#This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3</v>
      </c>
      <c r="F132">
        <v>1</v>
      </c>
      <c r="G132">
        <v>440.88680099999999</v>
      </c>
      <c r="H132">
        <v>1.1503810000000001</v>
      </c>
      <c r="I132">
        <v>1.2626740000000001</v>
      </c>
      <c r="J132">
        <v>0.63133700000000004</v>
      </c>
      <c r="K132" t="str">
        <f t="shared" si="5"/>
        <v>8</v>
      </c>
      <c r="L132" t="s">
        <v>45</v>
      </c>
      <c r="M132" t="s">
        <v>46</v>
      </c>
      <c r="N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32" t="e">
        <f>VLOOKUP(TableMPI[[#This Row],[Label]],TableAvg[],2,FALSE)</f>
        <v>#N/A</v>
      </c>
      <c r="P132" t="e">
        <f>VLOOKUP(TableMPI[[#This Row],[Label]],TableAvg[],3,FALSE)</f>
        <v>#N/A</v>
      </c>
      <c r="Q132" t="e">
        <f>TableMPI[[#This Row],[Avg]]-$U$2*TableMPI[[#This Row],[StdDev]]</f>
        <v>#N/A</v>
      </c>
      <c r="R132" t="e">
        <f>TableMPI[[#This Row],[Avg]]+$U$2*TableMPI[[#This Row],[StdDev]]</f>
        <v>#N/A</v>
      </c>
      <c r="S132" t="e">
        <f>IF(AND(TableMPI[[#This Row],[total_time]]&gt;=TableMPI[[#This Row],[Low]], TableMPI[[#This Row],[total_time]]&lt;=TableMPI[[#This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2</v>
      </c>
      <c r="F133">
        <v>1</v>
      </c>
      <c r="G133">
        <v>661.28946499999995</v>
      </c>
      <c r="H133">
        <v>1.6378140000000001</v>
      </c>
      <c r="I133">
        <v>1.121928</v>
      </c>
      <c r="J133">
        <v>1.121928</v>
      </c>
      <c r="K133" t="str">
        <f t="shared" si="5"/>
        <v>8</v>
      </c>
      <c r="L133" t="s">
        <v>45</v>
      </c>
      <c r="M133" t="s">
        <v>46</v>
      </c>
      <c r="N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33" t="e">
        <f>VLOOKUP(TableMPI[[#This Row],[Label]],TableAvg[],2,FALSE)</f>
        <v>#N/A</v>
      </c>
      <c r="P133" t="e">
        <f>VLOOKUP(TableMPI[[#This Row],[Label]],TableAvg[],3,FALSE)</f>
        <v>#N/A</v>
      </c>
      <c r="Q133" t="e">
        <f>TableMPI[[#This Row],[Avg]]-$U$2*TableMPI[[#This Row],[StdDev]]</f>
        <v>#N/A</v>
      </c>
      <c r="R133" t="e">
        <f>TableMPI[[#This Row],[Avg]]+$U$2*TableMPI[[#This Row],[StdDev]]</f>
        <v>#N/A</v>
      </c>
      <c r="S133" t="e">
        <f>IF(AND(TableMPI[[#This Row],[total_time]]&gt;=TableMPI[[#This Row],[Low]], TableMPI[[#This Row],[total_time]]&lt;=TableMPI[[#This Row],[High]]),1,0)</f>
        <v>#N/A</v>
      </c>
    </row>
    <row r="134" spans="1:19" x14ac:dyDescent="0.25">
      <c r="A134" t="s">
        <v>15</v>
      </c>
      <c r="B134">
        <v>15000</v>
      </c>
      <c r="C134">
        <v>100</v>
      </c>
      <c r="D134">
        <v>100000</v>
      </c>
      <c r="E134">
        <v>12</v>
      </c>
      <c r="F134">
        <v>1</v>
      </c>
      <c r="G134">
        <v>63.647257000000003</v>
      </c>
      <c r="H134">
        <v>0.75073900000000005</v>
      </c>
      <c r="I134">
        <v>4.718788</v>
      </c>
      <c r="J134">
        <v>0.428981</v>
      </c>
      <c r="K134" t="str">
        <f>MID(M134,22,1)</f>
        <v>7</v>
      </c>
      <c r="L134" t="s">
        <v>48</v>
      </c>
      <c r="M134" t="s">
        <v>49</v>
      </c>
      <c r="N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34" t="e">
        <f>VLOOKUP(TableMPI[[#This Row],[Label]],TableAvg[],2,FALSE)</f>
        <v>#N/A</v>
      </c>
      <c r="P134" t="e">
        <f>VLOOKUP(TableMPI[[#This Row],[Label]],TableAvg[],3,FALSE)</f>
        <v>#N/A</v>
      </c>
      <c r="Q134" t="e">
        <f>TableMPI[[#This Row],[Avg]]-$U$2*TableMPI[[#This Row],[StdDev]]</f>
        <v>#N/A</v>
      </c>
      <c r="R134" t="e">
        <f>TableMPI[[#This Row],[Avg]]+$U$2*TableMPI[[#This Row],[StdDev]]</f>
        <v>#N/A</v>
      </c>
      <c r="S134" t="e">
        <f>IF(AND(TableMPI[[#This Row],[total_time]]&gt;=TableMPI[[#This Row],[Low]], TableMPI[[#This Row],[total_time]]&lt;=TableMPI[[#This Row],[High]]),1,0)</f>
        <v>#N/A</v>
      </c>
    </row>
    <row r="135" spans="1:19" x14ac:dyDescent="0.25">
      <c r="A135" t="s">
        <v>15</v>
      </c>
      <c r="B135">
        <v>15000</v>
      </c>
      <c r="C135">
        <v>100</v>
      </c>
      <c r="D135">
        <v>100000</v>
      </c>
      <c r="E135">
        <v>11</v>
      </c>
      <c r="F135">
        <v>1</v>
      </c>
      <c r="G135">
        <v>69.282742999999996</v>
      </c>
      <c r="H135">
        <v>0.72019599999999995</v>
      </c>
      <c r="I135">
        <v>3.9716320000000001</v>
      </c>
      <c r="J135">
        <v>0.39716299999999999</v>
      </c>
      <c r="K135" t="str">
        <f t="shared" ref="K135:K171" si="6">MID(M135,22,1)</f>
        <v>7</v>
      </c>
      <c r="L135" t="s">
        <v>48</v>
      </c>
      <c r="M135" t="s">
        <v>49</v>
      </c>
      <c r="N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35" t="e">
        <f>VLOOKUP(TableMPI[[#This Row],[Label]],TableAvg[],2,FALSE)</f>
        <v>#N/A</v>
      </c>
      <c r="P135" t="e">
        <f>VLOOKUP(TableMPI[[#This Row],[Label]],TableAvg[],3,FALSE)</f>
        <v>#N/A</v>
      </c>
      <c r="Q135" t="e">
        <f>TableMPI[[#This Row],[Avg]]-$U$2*TableMPI[[#This Row],[StdDev]]</f>
        <v>#N/A</v>
      </c>
      <c r="R135" t="e">
        <f>TableMPI[[#This Row],[Avg]]+$U$2*TableMPI[[#This Row],[StdDev]]</f>
        <v>#N/A</v>
      </c>
      <c r="S135" t="e">
        <f>IF(AND(TableMPI[[#This Row],[total_time]]&gt;=TableMPI[[#This Row],[Low]], TableMPI[[#This Row],[total_time]]&lt;=TableMPI[[#This Row],[High]]),1,0)</f>
        <v>#N/A</v>
      </c>
    </row>
    <row r="136" spans="1:19" x14ac:dyDescent="0.25">
      <c r="A136" t="s">
        <v>15</v>
      </c>
      <c r="B136">
        <v>15000</v>
      </c>
      <c r="C136">
        <v>100</v>
      </c>
      <c r="D136">
        <v>100000</v>
      </c>
      <c r="E136">
        <v>10</v>
      </c>
      <c r="F136">
        <v>1</v>
      </c>
      <c r="G136">
        <v>76.029518999999993</v>
      </c>
      <c r="H136">
        <v>0.75750700000000004</v>
      </c>
      <c r="I136">
        <v>3.9947219999999999</v>
      </c>
      <c r="J136">
        <v>0.44385799999999997</v>
      </c>
      <c r="K136" t="str">
        <f t="shared" si="6"/>
        <v>7</v>
      </c>
      <c r="L136" t="s">
        <v>48</v>
      </c>
      <c r="M136" t="s">
        <v>49</v>
      </c>
      <c r="N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36" t="e">
        <f>VLOOKUP(TableMPI[[#This Row],[Label]],TableAvg[],2,FALSE)</f>
        <v>#N/A</v>
      </c>
      <c r="P136" t="e">
        <f>VLOOKUP(TableMPI[[#This Row],[Label]],TableAvg[],3,FALSE)</f>
        <v>#N/A</v>
      </c>
      <c r="Q136" t="e">
        <f>TableMPI[[#This Row],[Avg]]-$U$2*TableMPI[[#This Row],[StdDev]]</f>
        <v>#N/A</v>
      </c>
      <c r="R136" t="e">
        <f>TableMPI[[#This Row],[Avg]]+$U$2*TableMPI[[#This Row],[StdDev]]</f>
        <v>#N/A</v>
      </c>
      <c r="S136" t="e">
        <f>IF(AND(TableMPI[[#This Row],[total_time]]&gt;=TableMPI[[#This Row],[Low]], TableMPI[[#This Row],[total_time]]&lt;=TableMPI[[#This Row],[High]]),1,0)</f>
        <v>#N/A</v>
      </c>
    </row>
    <row r="137" spans="1:19" x14ac:dyDescent="0.25">
      <c r="A137" t="s">
        <v>15</v>
      </c>
      <c r="B137">
        <v>15000</v>
      </c>
      <c r="C137">
        <v>100</v>
      </c>
      <c r="D137">
        <v>100000</v>
      </c>
      <c r="E137">
        <v>9</v>
      </c>
      <c r="F137">
        <v>1</v>
      </c>
      <c r="G137">
        <v>84.210616000000002</v>
      </c>
      <c r="H137">
        <v>0.69301400000000002</v>
      </c>
      <c r="I137">
        <v>3.0136419999999999</v>
      </c>
      <c r="J137">
        <v>0.37670500000000001</v>
      </c>
      <c r="K137" t="str">
        <f t="shared" si="6"/>
        <v>7</v>
      </c>
      <c r="L137" t="s">
        <v>48</v>
      </c>
      <c r="M137" t="s">
        <v>49</v>
      </c>
      <c r="N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37" t="e">
        <f>VLOOKUP(TableMPI[[#This Row],[Label]],TableAvg[],2,FALSE)</f>
        <v>#N/A</v>
      </c>
      <c r="P137" t="e">
        <f>VLOOKUP(TableMPI[[#This Row],[Label]],TableAvg[],3,FALSE)</f>
        <v>#N/A</v>
      </c>
      <c r="Q137" t="e">
        <f>TableMPI[[#This Row],[Avg]]-$U$2*TableMPI[[#This Row],[StdDev]]</f>
        <v>#N/A</v>
      </c>
      <c r="R137" t="e">
        <f>TableMPI[[#This Row],[Avg]]+$U$2*TableMPI[[#This Row],[StdDev]]</f>
        <v>#N/A</v>
      </c>
      <c r="S137" t="e">
        <f>IF(AND(TableMPI[[#This Row],[total_time]]&gt;=TableMPI[[#This Row],[Low]], TableMPI[[#This Row],[total_time]]&lt;=TableMPI[[#This Row],[High]]),1,0)</f>
        <v>#N/A</v>
      </c>
    </row>
    <row r="138" spans="1:19" x14ac:dyDescent="0.25">
      <c r="A138" t="s">
        <v>15</v>
      </c>
      <c r="B138">
        <v>15000</v>
      </c>
      <c r="C138">
        <v>100</v>
      </c>
      <c r="D138">
        <v>100000</v>
      </c>
      <c r="E138">
        <v>8</v>
      </c>
      <c r="F138">
        <v>1</v>
      </c>
      <c r="G138">
        <v>94.729451999999995</v>
      </c>
      <c r="H138">
        <v>0.88112599999999996</v>
      </c>
      <c r="I138">
        <v>3.94069</v>
      </c>
      <c r="J138">
        <v>0.56295600000000001</v>
      </c>
      <c r="K138" t="str">
        <f t="shared" si="6"/>
        <v>7</v>
      </c>
      <c r="L138" t="s">
        <v>48</v>
      </c>
      <c r="M138" t="s">
        <v>49</v>
      </c>
      <c r="N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38" t="e">
        <f>VLOOKUP(TableMPI[[#This Row],[Label]],TableAvg[],2,FALSE)</f>
        <v>#N/A</v>
      </c>
      <c r="P138" t="e">
        <f>VLOOKUP(TableMPI[[#This Row],[Label]],TableAvg[],3,FALSE)</f>
        <v>#N/A</v>
      </c>
      <c r="Q138" t="e">
        <f>TableMPI[[#This Row],[Avg]]-$U$2*TableMPI[[#This Row],[StdDev]]</f>
        <v>#N/A</v>
      </c>
      <c r="R138" t="e">
        <f>TableMPI[[#This Row],[Avg]]+$U$2*TableMPI[[#This Row],[StdDev]]</f>
        <v>#N/A</v>
      </c>
      <c r="S138" t="e">
        <f>IF(AND(TableMPI[[#This Row],[total_time]]&gt;=TableMPI[[#This Row],[Low]], TableMPI[[#This Row],[total_time]]&lt;=TableMPI[[#This Row],[High]]),1,0)</f>
        <v>#N/A</v>
      </c>
    </row>
    <row r="139" spans="1:19" x14ac:dyDescent="0.25">
      <c r="A139" t="s">
        <v>15</v>
      </c>
      <c r="B139">
        <v>15000</v>
      </c>
      <c r="C139">
        <v>100</v>
      </c>
      <c r="D139">
        <v>100000</v>
      </c>
      <c r="E139">
        <v>7</v>
      </c>
      <c r="F139">
        <v>1</v>
      </c>
      <c r="G139">
        <v>107.872383</v>
      </c>
      <c r="H139">
        <v>0.81456700000000004</v>
      </c>
      <c r="I139">
        <v>2.8946610000000002</v>
      </c>
      <c r="J139">
        <v>0.48244399999999998</v>
      </c>
      <c r="K139" t="str">
        <f t="shared" si="6"/>
        <v>7</v>
      </c>
      <c r="L139" t="s">
        <v>48</v>
      </c>
      <c r="M139" t="s">
        <v>49</v>
      </c>
      <c r="N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39" t="e">
        <f>VLOOKUP(TableMPI[[#This Row],[Label]],TableAvg[],2,FALSE)</f>
        <v>#N/A</v>
      </c>
      <c r="P139" t="e">
        <f>VLOOKUP(TableMPI[[#This Row],[Label]],TableAvg[],3,FALSE)</f>
        <v>#N/A</v>
      </c>
      <c r="Q139" t="e">
        <f>TableMPI[[#This Row],[Avg]]-$U$2*TableMPI[[#This Row],[StdDev]]</f>
        <v>#N/A</v>
      </c>
      <c r="R139" t="e">
        <f>TableMPI[[#This Row],[Avg]]+$U$2*TableMPI[[#This Row],[StdDev]]</f>
        <v>#N/A</v>
      </c>
      <c r="S139" t="e">
        <f>IF(AND(TableMPI[[#This Row],[total_time]]&gt;=TableMPI[[#This Row],[Low]], TableMPI[[#This Row],[total_time]]&lt;=TableMPI[[#This Row],[High]]),1,0)</f>
        <v>#N/A</v>
      </c>
    </row>
    <row r="140" spans="1:19" x14ac:dyDescent="0.25">
      <c r="A140" t="s">
        <v>15</v>
      </c>
      <c r="B140">
        <v>15000</v>
      </c>
      <c r="C140">
        <v>100</v>
      </c>
      <c r="D140">
        <v>100000</v>
      </c>
      <c r="E140">
        <v>6</v>
      </c>
      <c r="F140">
        <v>1</v>
      </c>
      <c r="G140">
        <v>125.21723299999999</v>
      </c>
      <c r="H140">
        <v>0.72794000000000003</v>
      </c>
      <c r="I140">
        <v>2.0234079999999999</v>
      </c>
      <c r="J140">
        <v>0.40468199999999999</v>
      </c>
      <c r="K140" t="str">
        <f t="shared" si="6"/>
        <v>7</v>
      </c>
      <c r="L140" t="s">
        <v>48</v>
      </c>
      <c r="M140" t="s">
        <v>49</v>
      </c>
      <c r="N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40" t="e">
        <f>VLOOKUP(TableMPI[[#This Row],[Label]],TableAvg[],2,FALSE)</f>
        <v>#N/A</v>
      </c>
      <c r="P140" t="e">
        <f>VLOOKUP(TableMPI[[#This Row],[Label]],TableAvg[],3,FALSE)</f>
        <v>#N/A</v>
      </c>
      <c r="Q140" t="e">
        <f>TableMPI[[#This Row],[Avg]]-$U$2*TableMPI[[#This Row],[StdDev]]</f>
        <v>#N/A</v>
      </c>
      <c r="R140" t="e">
        <f>TableMPI[[#This Row],[Avg]]+$U$2*TableMPI[[#This Row],[StdDev]]</f>
        <v>#N/A</v>
      </c>
      <c r="S140" t="e">
        <f>IF(AND(TableMPI[[#This Row],[total_time]]&gt;=TableMPI[[#This Row],[Low]], TableMPI[[#This Row],[total_time]]&lt;=TableMPI[[#This Row],[High]]),1,0)</f>
        <v>#N/A</v>
      </c>
    </row>
    <row r="141" spans="1:19" x14ac:dyDescent="0.25">
      <c r="A141" t="s">
        <v>15</v>
      </c>
      <c r="B141">
        <v>15000</v>
      </c>
      <c r="C141">
        <v>100</v>
      </c>
      <c r="D141">
        <v>100000</v>
      </c>
      <c r="E141">
        <v>5</v>
      </c>
      <c r="F141">
        <v>1</v>
      </c>
      <c r="G141">
        <v>150.001395</v>
      </c>
      <c r="H141">
        <v>0.821326</v>
      </c>
      <c r="I141">
        <v>1.9949410000000001</v>
      </c>
      <c r="J141">
        <v>0.49873499999999998</v>
      </c>
      <c r="K141" t="str">
        <f t="shared" si="6"/>
        <v>7</v>
      </c>
      <c r="L141" t="s">
        <v>48</v>
      </c>
      <c r="M141" t="s">
        <v>49</v>
      </c>
      <c r="N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41" t="e">
        <f>VLOOKUP(TableMPI[[#This Row],[Label]],TableAvg[],2,FALSE)</f>
        <v>#N/A</v>
      </c>
      <c r="P141" t="e">
        <f>VLOOKUP(TableMPI[[#This Row],[Label]],TableAvg[],3,FALSE)</f>
        <v>#N/A</v>
      </c>
      <c r="Q141" t="e">
        <f>TableMPI[[#This Row],[Avg]]-$U$2*TableMPI[[#This Row],[StdDev]]</f>
        <v>#N/A</v>
      </c>
      <c r="R141" t="e">
        <f>TableMPI[[#This Row],[Avg]]+$U$2*TableMPI[[#This Row],[StdDev]]</f>
        <v>#N/A</v>
      </c>
      <c r="S141" t="e">
        <f>IF(AND(TableMPI[[#This Row],[total_time]]&gt;=TableMPI[[#This Row],[Low]], TableMPI[[#This Row],[total_time]]&lt;=TableMPI[[#This Row],[High]]),1,0)</f>
        <v>#N/A</v>
      </c>
    </row>
    <row r="142" spans="1:19" x14ac:dyDescent="0.25">
      <c r="A142" t="s">
        <v>15</v>
      </c>
      <c r="B142">
        <v>15000</v>
      </c>
      <c r="C142">
        <v>100</v>
      </c>
      <c r="D142">
        <v>100000</v>
      </c>
      <c r="E142">
        <v>4</v>
      </c>
      <c r="F142">
        <v>1</v>
      </c>
      <c r="G142">
        <v>187.28791000000001</v>
      </c>
      <c r="H142">
        <v>0.79975099999999999</v>
      </c>
      <c r="I142">
        <v>1.4046160000000001</v>
      </c>
      <c r="J142">
        <v>0.46820499999999998</v>
      </c>
      <c r="K142" t="str">
        <f t="shared" si="6"/>
        <v>7</v>
      </c>
      <c r="L142" t="s">
        <v>48</v>
      </c>
      <c r="M142" t="s">
        <v>49</v>
      </c>
      <c r="N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42" t="e">
        <f>VLOOKUP(TableMPI[[#This Row],[Label]],TableAvg[],2,FALSE)</f>
        <v>#N/A</v>
      </c>
      <c r="P142" t="e">
        <f>VLOOKUP(TableMPI[[#This Row],[Label]],TableAvg[],3,FALSE)</f>
        <v>#N/A</v>
      </c>
      <c r="Q142" t="e">
        <f>TableMPI[[#This Row],[Avg]]-$U$2*TableMPI[[#This Row],[StdDev]]</f>
        <v>#N/A</v>
      </c>
      <c r="R142" t="e">
        <f>TableMPI[[#This Row],[Avg]]+$U$2*TableMPI[[#This Row],[StdDev]]</f>
        <v>#N/A</v>
      </c>
      <c r="S142" t="e">
        <f>IF(AND(TableMPI[[#This Row],[total_time]]&gt;=TableMPI[[#This Row],[Low]], TableMPI[[#This Row],[total_time]]&lt;=TableMPI[[#This Row],[High]]),1,0)</f>
        <v>#N/A</v>
      </c>
    </row>
    <row r="143" spans="1:19" x14ac:dyDescent="0.25">
      <c r="A143" t="s">
        <v>15</v>
      </c>
      <c r="B143">
        <v>15000</v>
      </c>
      <c r="C143">
        <v>100</v>
      </c>
      <c r="D143">
        <v>100000</v>
      </c>
      <c r="E143">
        <v>3</v>
      </c>
      <c r="F143">
        <v>1</v>
      </c>
      <c r="G143">
        <v>248.934968</v>
      </c>
      <c r="H143">
        <v>0.96450400000000003</v>
      </c>
      <c r="I143">
        <v>1.273712</v>
      </c>
      <c r="J143">
        <v>0.63685599999999998</v>
      </c>
      <c r="K143" t="str">
        <f t="shared" si="6"/>
        <v>7</v>
      </c>
      <c r="L143" t="s">
        <v>48</v>
      </c>
      <c r="M143" t="s">
        <v>49</v>
      </c>
      <c r="N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43" t="e">
        <f>VLOOKUP(TableMPI[[#This Row],[Label]],TableAvg[],2,FALSE)</f>
        <v>#N/A</v>
      </c>
      <c r="P143" t="e">
        <f>VLOOKUP(TableMPI[[#This Row],[Label]],TableAvg[],3,FALSE)</f>
        <v>#N/A</v>
      </c>
      <c r="Q143" t="e">
        <f>TableMPI[[#This Row],[Avg]]-$U$2*TableMPI[[#This Row],[StdDev]]</f>
        <v>#N/A</v>
      </c>
      <c r="R143" t="e">
        <f>TableMPI[[#This Row],[Avg]]+$U$2*TableMPI[[#This Row],[StdDev]]</f>
        <v>#N/A</v>
      </c>
      <c r="S143" t="e">
        <f>IF(AND(TableMPI[[#This Row],[total_time]]&gt;=TableMPI[[#This Row],[Low]], TableMPI[[#This Row],[total_time]]&lt;=TableMPI[[#This Row],[High]]),1,0)</f>
        <v>#N/A</v>
      </c>
    </row>
    <row r="144" spans="1:19" x14ac:dyDescent="0.25">
      <c r="A144" t="s">
        <v>15</v>
      </c>
      <c r="B144">
        <v>15000</v>
      </c>
      <c r="C144">
        <v>100</v>
      </c>
      <c r="D144">
        <v>100000</v>
      </c>
      <c r="E144">
        <v>2</v>
      </c>
      <c r="F144">
        <v>1</v>
      </c>
      <c r="G144">
        <v>372.78839699999997</v>
      </c>
      <c r="H144">
        <v>0.84537300000000004</v>
      </c>
      <c r="I144">
        <v>0.50827900000000004</v>
      </c>
      <c r="J144">
        <v>0.50827900000000004</v>
      </c>
      <c r="K144" t="str">
        <f t="shared" si="6"/>
        <v>7</v>
      </c>
      <c r="L144" t="s">
        <v>48</v>
      </c>
      <c r="M144" t="s">
        <v>49</v>
      </c>
      <c r="N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44" t="e">
        <f>VLOOKUP(TableMPI[[#This Row],[Label]],TableAvg[],2,FALSE)</f>
        <v>#N/A</v>
      </c>
      <c r="P144" t="e">
        <f>VLOOKUP(TableMPI[[#This Row],[Label]],TableAvg[],3,FALSE)</f>
        <v>#N/A</v>
      </c>
      <c r="Q144" t="e">
        <f>TableMPI[[#This Row],[Avg]]-$U$2*TableMPI[[#This Row],[StdDev]]</f>
        <v>#N/A</v>
      </c>
      <c r="R144" t="e">
        <f>TableMPI[[#This Row],[Avg]]+$U$2*TableMPI[[#This Row],[StdDev]]</f>
        <v>#N/A</v>
      </c>
      <c r="S144" t="e">
        <f>IF(AND(TableMPI[[#This Row],[total_time]]&gt;=TableMPI[[#This Row],[Low]], TableMPI[[#This Row],[total_time]]&lt;=TableMPI[[#This Row],[High]]),1,0)</f>
        <v>#N/A</v>
      </c>
    </row>
    <row r="145" spans="1:19" x14ac:dyDescent="0.25">
      <c r="A145" t="s">
        <v>15</v>
      </c>
      <c r="B145">
        <v>15000</v>
      </c>
      <c r="C145">
        <v>100</v>
      </c>
      <c r="D145">
        <v>100000</v>
      </c>
      <c r="E145">
        <v>1</v>
      </c>
      <c r="F145">
        <v>1</v>
      </c>
      <c r="G145">
        <v>748.35875299999998</v>
      </c>
      <c r="H145">
        <v>0.80066800000000005</v>
      </c>
      <c r="I145">
        <v>0</v>
      </c>
      <c r="J145">
        <v>0</v>
      </c>
      <c r="K145" t="str">
        <f t="shared" si="6"/>
        <v>7</v>
      </c>
      <c r="L145" t="s">
        <v>48</v>
      </c>
      <c r="M145" t="s">
        <v>49</v>
      </c>
      <c r="N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45" t="e">
        <f>VLOOKUP(TableMPI[[#This Row],[Label]],TableAvg[],2,FALSE)</f>
        <v>#N/A</v>
      </c>
      <c r="P145" t="e">
        <f>VLOOKUP(TableMPI[[#This Row],[Label]],TableAvg[],3,FALSE)</f>
        <v>#N/A</v>
      </c>
      <c r="Q145" t="e">
        <f>TableMPI[[#This Row],[Avg]]-$U$2*TableMPI[[#This Row],[StdDev]]</f>
        <v>#N/A</v>
      </c>
      <c r="R145" t="e">
        <f>TableMPI[[#This Row],[Avg]]+$U$2*TableMPI[[#This Row],[StdDev]]</f>
        <v>#N/A</v>
      </c>
      <c r="S145" t="e">
        <f>IF(AND(TableMPI[[#This Row],[total_time]]&gt;=TableMPI[[#This Row],[Low]], TableMPI[[#This Row],[total_time]]&lt;=TableMPI[[#This Row],[High]]),1,0)</f>
        <v>#N/A</v>
      </c>
    </row>
    <row r="146" spans="1:19" x14ac:dyDescent="0.25">
      <c r="A146" t="s">
        <v>15</v>
      </c>
      <c r="B146">
        <v>15000</v>
      </c>
      <c r="C146">
        <v>100</v>
      </c>
      <c r="D146">
        <v>100000</v>
      </c>
      <c r="E146">
        <v>12</v>
      </c>
      <c r="F146">
        <v>1</v>
      </c>
      <c r="G146">
        <v>63.677934</v>
      </c>
      <c r="H146">
        <v>0.72780400000000001</v>
      </c>
      <c r="I146">
        <v>4.425319</v>
      </c>
      <c r="J146">
        <v>0.40230199999999999</v>
      </c>
      <c r="K146" t="str">
        <f t="shared" si="6"/>
        <v>7</v>
      </c>
      <c r="L146" t="s">
        <v>48</v>
      </c>
      <c r="M146" t="s">
        <v>49</v>
      </c>
      <c r="N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46" t="e">
        <f>VLOOKUP(TableMPI[[#This Row],[Label]],TableAvg[],2,FALSE)</f>
        <v>#N/A</v>
      </c>
      <c r="P146" t="e">
        <f>VLOOKUP(TableMPI[[#This Row],[Label]],TableAvg[],3,FALSE)</f>
        <v>#N/A</v>
      </c>
      <c r="Q146" t="e">
        <f>TableMPI[[#This Row],[Avg]]-$U$2*TableMPI[[#This Row],[StdDev]]</f>
        <v>#N/A</v>
      </c>
      <c r="R146" t="e">
        <f>TableMPI[[#This Row],[Avg]]+$U$2*TableMPI[[#This Row],[StdDev]]</f>
        <v>#N/A</v>
      </c>
      <c r="S146" t="e">
        <f>IF(AND(TableMPI[[#This Row],[total_time]]&gt;=TableMPI[[#This Row],[Low]], TableMPI[[#This Row],[total_time]]&lt;=TableMPI[[#This Row],[High]]),1,0)</f>
        <v>#N/A</v>
      </c>
    </row>
    <row r="147" spans="1:19" x14ac:dyDescent="0.25">
      <c r="A147" t="s">
        <v>15</v>
      </c>
      <c r="B147">
        <v>15000</v>
      </c>
      <c r="C147">
        <v>100</v>
      </c>
      <c r="D147">
        <v>100000</v>
      </c>
      <c r="E147">
        <v>11</v>
      </c>
      <c r="F147">
        <v>1</v>
      </c>
      <c r="G147">
        <v>69.324301000000006</v>
      </c>
      <c r="H147">
        <v>0.72217900000000002</v>
      </c>
      <c r="I147">
        <v>4.0255280000000004</v>
      </c>
      <c r="J147">
        <v>0.40255299999999999</v>
      </c>
      <c r="K147" t="str">
        <f t="shared" si="6"/>
        <v>7</v>
      </c>
      <c r="L147" t="s">
        <v>48</v>
      </c>
      <c r="M147" t="s">
        <v>49</v>
      </c>
      <c r="N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47" t="e">
        <f>VLOOKUP(TableMPI[[#This Row],[Label]],TableAvg[],2,FALSE)</f>
        <v>#N/A</v>
      </c>
      <c r="P147" t="e">
        <f>VLOOKUP(TableMPI[[#This Row],[Label]],TableAvg[],3,FALSE)</f>
        <v>#N/A</v>
      </c>
      <c r="Q147" t="e">
        <f>TableMPI[[#This Row],[Avg]]-$U$2*TableMPI[[#This Row],[StdDev]]</f>
        <v>#N/A</v>
      </c>
      <c r="R147" t="e">
        <f>TableMPI[[#This Row],[Avg]]+$U$2*TableMPI[[#This Row],[StdDev]]</f>
        <v>#N/A</v>
      </c>
      <c r="S147" t="e">
        <f>IF(AND(TableMPI[[#This Row],[total_time]]&gt;=TableMPI[[#This Row],[Low]], TableMPI[[#This Row],[total_time]]&lt;=TableMPI[[#This Row],[High]]),1,0)</f>
        <v>#N/A</v>
      </c>
    </row>
    <row r="148" spans="1:19" x14ac:dyDescent="0.25">
      <c r="A148" t="s">
        <v>15</v>
      </c>
      <c r="B148">
        <v>15000</v>
      </c>
      <c r="C148">
        <v>100</v>
      </c>
      <c r="D148">
        <v>100000</v>
      </c>
      <c r="E148">
        <v>10</v>
      </c>
      <c r="F148">
        <v>1</v>
      </c>
      <c r="G148">
        <v>76.032658999999995</v>
      </c>
      <c r="H148">
        <v>0.71612500000000001</v>
      </c>
      <c r="I148">
        <v>3.4839989999999998</v>
      </c>
      <c r="J148">
        <v>0.38711099999999998</v>
      </c>
      <c r="K148" t="str">
        <f t="shared" si="6"/>
        <v>7</v>
      </c>
      <c r="L148" t="s">
        <v>48</v>
      </c>
      <c r="M148" t="s">
        <v>49</v>
      </c>
      <c r="N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48" t="e">
        <f>VLOOKUP(TableMPI[[#This Row],[Label]],TableAvg[],2,FALSE)</f>
        <v>#N/A</v>
      </c>
      <c r="P148" t="e">
        <f>VLOOKUP(TableMPI[[#This Row],[Label]],TableAvg[],3,FALSE)</f>
        <v>#N/A</v>
      </c>
      <c r="Q148" t="e">
        <f>TableMPI[[#This Row],[Avg]]-$U$2*TableMPI[[#This Row],[StdDev]]</f>
        <v>#N/A</v>
      </c>
      <c r="R148" t="e">
        <f>TableMPI[[#This Row],[Avg]]+$U$2*TableMPI[[#This Row],[StdDev]]</f>
        <v>#N/A</v>
      </c>
      <c r="S148" t="e">
        <f>IF(AND(TableMPI[[#This Row],[total_time]]&gt;=TableMPI[[#This Row],[Low]], TableMPI[[#This Row],[total_time]]&lt;=TableMPI[[#This Row],[High]]),1,0)</f>
        <v>#N/A</v>
      </c>
    </row>
    <row r="149" spans="1:19" x14ac:dyDescent="0.25">
      <c r="A149" t="s">
        <v>15</v>
      </c>
      <c r="B149">
        <v>15000</v>
      </c>
      <c r="C149">
        <v>100</v>
      </c>
      <c r="D149">
        <v>100000</v>
      </c>
      <c r="E149">
        <v>9</v>
      </c>
      <c r="F149">
        <v>1</v>
      </c>
      <c r="G149">
        <v>84.245012000000003</v>
      </c>
      <c r="H149">
        <v>0.74690800000000002</v>
      </c>
      <c r="I149">
        <v>3.3833890000000002</v>
      </c>
      <c r="J149">
        <v>0.42292400000000002</v>
      </c>
      <c r="K149" t="str">
        <f t="shared" si="6"/>
        <v>7</v>
      </c>
      <c r="L149" t="s">
        <v>48</v>
      </c>
      <c r="M149" t="s">
        <v>49</v>
      </c>
      <c r="N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49" t="e">
        <f>VLOOKUP(TableMPI[[#This Row],[Label]],TableAvg[],2,FALSE)</f>
        <v>#N/A</v>
      </c>
      <c r="P149" t="e">
        <f>VLOOKUP(TableMPI[[#This Row],[Label]],TableAvg[],3,FALSE)</f>
        <v>#N/A</v>
      </c>
      <c r="Q149" t="e">
        <f>TableMPI[[#This Row],[Avg]]-$U$2*TableMPI[[#This Row],[StdDev]]</f>
        <v>#N/A</v>
      </c>
      <c r="R149" t="e">
        <f>TableMPI[[#This Row],[Avg]]+$U$2*TableMPI[[#This Row],[StdDev]]</f>
        <v>#N/A</v>
      </c>
      <c r="S149" t="e">
        <f>IF(AND(TableMPI[[#This Row],[total_time]]&gt;=TableMPI[[#This Row],[Low]], TableMPI[[#This Row],[total_time]]&lt;=TableMPI[[#This Row],[High]]),1,0)</f>
        <v>#N/A</v>
      </c>
    </row>
    <row r="150" spans="1:19" x14ac:dyDescent="0.25">
      <c r="A150" t="s">
        <v>15</v>
      </c>
      <c r="B150">
        <v>15000</v>
      </c>
      <c r="C150">
        <v>100</v>
      </c>
      <c r="D150">
        <v>100000</v>
      </c>
      <c r="E150">
        <v>8</v>
      </c>
      <c r="F150">
        <v>1</v>
      </c>
      <c r="G150">
        <v>94.518929</v>
      </c>
      <c r="H150">
        <v>0.68192600000000003</v>
      </c>
      <c r="I150">
        <v>2.4807109999999999</v>
      </c>
      <c r="J150">
        <v>0.35438700000000001</v>
      </c>
      <c r="K150" t="str">
        <f t="shared" si="6"/>
        <v>7</v>
      </c>
      <c r="L150" t="s">
        <v>48</v>
      </c>
      <c r="M150" t="s">
        <v>49</v>
      </c>
      <c r="N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50" t="e">
        <f>VLOOKUP(TableMPI[[#This Row],[Label]],TableAvg[],2,FALSE)</f>
        <v>#N/A</v>
      </c>
      <c r="P150" t="e">
        <f>VLOOKUP(TableMPI[[#This Row],[Label]],TableAvg[],3,FALSE)</f>
        <v>#N/A</v>
      </c>
      <c r="Q150" t="e">
        <f>TableMPI[[#This Row],[Avg]]-$U$2*TableMPI[[#This Row],[StdDev]]</f>
        <v>#N/A</v>
      </c>
      <c r="R150" t="e">
        <f>TableMPI[[#This Row],[Avg]]+$U$2*TableMPI[[#This Row],[StdDev]]</f>
        <v>#N/A</v>
      </c>
      <c r="S150" t="e">
        <f>IF(AND(TableMPI[[#This Row],[total_time]]&gt;=TableMPI[[#This Row],[Low]], TableMPI[[#This Row],[total_time]]&lt;=TableMPI[[#This Row],[High]]),1,0)</f>
        <v>#N/A</v>
      </c>
    </row>
    <row r="151" spans="1:19" x14ac:dyDescent="0.25">
      <c r="A151" t="s">
        <v>15</v>
      </c>
      <c r="B151">
        <v>15000</v>
      </c>
      <c r="C151">
        <v>100</v>
      </c>
      <c r="D151">
        <v>100000</v>
      </c>
      <c r="E151">
        <v>7</v>
      </c>
      <c r="F151">
        <v>1</v>
      </c>
      <c r="G151">
        <v>108.129336</v>
      </c>
      <c r="H151">
        <v>1.0702240000000001</v>
      </c>
      <c r="I151">
        <v>4.4553880000000001</v>
      </c>
      <c r="J151">
        <v>0.74256500000000003</v>
      </c>
      <c r="K151" t="str">
        <f t="shared" si="6"/>
        <v>7</v>
      </c>
      <c r="L151" t="s">
        <v>48</v>
      </c>
      <c r="M151" t="s">
        <v>49</v>
      </c>
      <c r="N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51" t="e">
        <f>VLOOKUP(TableMPI[[#This Row],[Label]],TableAvg[],2,FALSE)</f>
        <v>#N/A</v>
      </c>
      <c r="P151" t="e">
        <f>VLOOKUP(TableMPI[[#This Row],[Label]],TableAvg[],3,FALSE)</f>
        <v>#N/A</v>
      </c>
      <c r="Q151" t="e">
        <f>TableMPI[[#This Row],[Avg]]-$U$2*TableMPI[[#This Row],[StdDev]]</f>
        <v>#N/A</v>
      </c>
      <c r="R151" t="e">
        <f>TableMPI[[#This Row],[Avg]]+$U$2*TableMPI[[#This Row],[StdDev]]</f>
        <v>#N/A</v>
      </c>
      <c r="S151" t="e">
        <f>IF(AND(TableMPI[[#This Row],[total_time]]&gt;=TableMPI[[#This Row],[Low]], TableMPI[[#This Row],[total_time]]&lt;=TableMPI[[#This Row],[High]]),1,0)</f>
        <v>#N/A</v>
      </c>
    </row>
    <row r="152" spans="1:19" x14ac:dyDescent="0.25">
      <c r="A152" t="s">
        <v>15</v>
      </c>
      <c r="B152">
        <v>15000</v>
      </c>
      <c r="C152">
        <v>100</v>
      </c>
      <c r="D152">
        <v>100000</v>
      </c>
      <c r="E152">
        <v>6</v>
      </c>
      <c r="F152">
        <v>1</v>
      </c>
      <c r="G152">
        <v>125.40236899999999</v>
      </c>
      <c r="H152">
        <v>0.87749900000000003</v>
      </c>
      <c r="I152">
        <v>2.6057739999999998</v>
      </c>
      <c r="J152">
        <v>0.52115500000000003</v>
      </c>
      <c r="K152" t="str">
        <f t="shared" si="6"/>
        <v>7</v>
      </c>
      <c r="L152" t="s">
        <v>48</v>
      </c>
      <c r="M152" t="s">
        <v>49</v>
      </c>
      <c r="N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52" t="e">
        <f>VLOOKUP(TableMPI[[#This Row],[Label]],TableAvg[],2,FALSE)</f>
        <v>#N/A</v>
      </c>
      <c r="P152" t="e">
        <f>VLOOKUP(TableMPI[[#This Row],[Label]],TableAvg[],3,FALSE)</f>
        <v>#N/A</v>
      </c>
      <c r="Q152" t="e">
        <f>TableMPI[[#This Row],[Avg]]-$U$2*TableMPI[[#This Row],[StdDev]]</f>
        <v>#N/A</v>
      </c>
      <c r="R152" t="e">
        <f>TableMPI[[#This Row],[Avg]]+$U$2*TableMPI[[#This Row],[StdDev]]</f>
        <v>#N/A</v>
      </c>
      <c r="S152" t="e">
        <f>IF(AND(TableMPI[[#This Row],[total_time]]&gt;=TableMPI[[#This Row],[Low]], TableMPI[[#This Row],[total_time]]&lt;=TableMPI[[#This Row],[High]]),1,0)</f>
        <v>#N/A</v>
      </c>
    </row>
    <row r="153" spans="1:19" x14ac:dyDescent="0.25">
      <c r="A153" t="s">
        <v>15</v>
      </c>
      <c r="B153">
        <v>15000</v>
      </c>
      <c r="C153">
        <v>100</v>
      </c>
      <c r="D153">
        <v>100000</v>
      </c>
      <c r="E153">
        <v>5</v>
      </c>
      <c r="F153">
        <v>1</v>
      </c>
      <c r="G153">
        <v>149.99707000000001</v>
      </c>
      <c r="H153">
        <v>0.83594299999999999</v>
      </c>
      <c r="I153">
        <v>2.0927859999999998</v>
      </c>
      <c r="J153">
        <v>0.52319700000000002</v>
      </c>
      <c r="K153" t="str">
        <f t="shared" si="6"/>
        <v>7</v>
      </c>
      <c r="L153" t="s">
        <v>48</v>
      </c>
      <c r="M153" t="s">
        <v>49</v>
      </c>
      <c r="N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53" t="e">
        <f>VLOOKUP(TableMPI[[#This Row],[Label]],TableAvg[],2,FALSE)</f>
        <v>#N/A</v>
      </c>
      <c r="P153" t="e">
        <f>VLOOKUP(TableMPI[[#This Row],[Label]],TableAvg[],3,FALSE)</f>
        <v>#N/A</v>
      </c>
      <c r="Q153" t="e">
        <f>TableMPI[[#This Row],[Avg]]-$U$2*TableMPI[[#This Row],[StdDev]]</f>
        <v>#N/A</v>
      </c>
      <c r="R153" t="e">
        <f>TableMPI[[#This Row],[Avg]]+$U$2*TableMPI[[#This Row],[StdDev]]</f>
        <v>#N/A</v>
      </c>
      <c r="S153" t="e">
        <f>IF(AND(TableMPI[[#This Row],[total_time]]&gt;=TableMPI[[#This Row],[Low]], TableMPI[[#This Row],[total_time]]&lt;=TableMPI[[#This Row],[High]]),1,0)</f>
        <v>#N/A</v>
      </c>
    </row>
    <row r="154" spans="1:19" x14ac:dyDescent="0.25">
      <c r="A154" t="s">
        <v>15</v>
      </c>
      <c r="B154">
        <v>15000</v>
      </c>
      <c r="C154">
        <v>100</v>
      </c>
      <c r="D154">
        <v>100000</v>
      </c>
      <c r="E154">
        <v>4</v>
      </c>
      <c r="F154">
        <v>1</v>
      </c>
      <c r="G154">
        <v>186.96413200000001</v>
      </c>
      <c r="H154">
        <v>0.772702</v>
      </c>
      <c r="I154">
        <v>1.3789260000000001</v>
      </c>
      <c r="J154">
        <v>0.459642</v>
      </c>
      <c r="K154" t="str">
        <f t="shared" si="6"/>
        <v>7</v>
      </c>
      <c r="L154" t="s">
        <v>48</v>
      </c>
      <c r="M154" t="s">
        <v>49</v>
      </c>
      <c r="N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54" t="e">
        <f>VLOOKUP(TableMPI[[#This Row],[Label]],TableAvg[],2,FALSE)</f>
        <v>#N/A</v>
      </c>
      <c r="P154" t="e">
        <f>VLOOKUP(TableMPI[[#This Row],[Label]],TableAvg[],3,FALSE)</f>
        <v>#N/A</v>
      </c>
      <c r="Q154" t="e">
        <f>TableMPI[[#This Row],[Avg]]-$U$2*TableMPI[[#This Row],[StdDev]]</f>
        <v>#N/A</v>
      </c>
      <c r="R154" t="e">
        <f>TableMPI[[#This Row],[Avg]]+$U$2*TableMPI[[#This Row],[StdDev]]</f>
        <v>#N/A</v>
      </c>
      <c r="S154" t="e">
        <f>IF(AND(TableMPI[[#This Row],[total_time]]&gt;=TableMPI[[#This Row],[Low]], TableMPI[[#This Row],[total_time]]&lt;=TableMPI[[#This Row],[High]]),1,0)</f>
        <v>#N/A</v>
      </c>
    </row>
    <row r="155" spans="1:19" x14ac:dyDescent="0.25">
      <c r="A155" t="s">
        <v>15</v>
      </c>
      <c r="B155">
        <v>15000</v>
      </c>
      <c r="C155">
        <v>100</v>
      </c>
      <c r="D155">
        <v>100000</v>
      </c>
      <c r="E155">
        <v>3</v>
      </c>
      <c r="F155">
        <v>1</v>
      </c>
      <c r="G155">
        <v>248.856166</v>
      </c>
      <c r="H155">
        <v>0.81580299999999994</v>
      </c>
      <c r="I155">
        <v>0.97820700000000005</v>
      </c>
      <c r="J155">
        <v>0.48910399999999998</v>
      </c>
      <c r="K155" t="str">
        <f t="shared" si="6"/>
        <v>7</v>
      </c>
      <c r="L155" t="s">
        <v>48</v>
      </c>
      <c r="M155" t="s">
        <v>49</v>
      </c>
      <c r="N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55" t="e">
        <f>VLOOKUP(TableMPI[[#This Row],[Label]],TableAvg[],2,FALSE)</f>
        <v>#N/A</v>
      </c>
      <c r="P155" t="e">
        <f>VLOOKUP(TableMPI[[#This Row],[Label]],TableAvg[],3,FALSE)</f>
        <v>#N/A</v>
      </c>
      <c r="Q155" t="e">
        <f>TableMPI[[#This Row],[Avg]]-$U$2*TableMPI[[#This Row],[StdDev]]</f>
        <v>#N/A</v>
      </c>
      <c r="R155" t="e">
        <f>TableMPI[[#This Row],[Avg]]+$U$2*TableMPI[[#This Row],[StdDev]]</f>
        <v>#N/A</v>
      </c>
      <c r="S155" t="e">
        <f>IF(AND(TableMPI[[#This Row],[total_time]]&gt;=TableMPI[[#This Row],[Low]], TableMPI[[#This Row],[total_time]]&lt;=TableMPI[[#This Row],[High]]),1,0)</f>
        <v>#N/A</v>
      </c>
    </row>
    <row r="156" spans="1:19" x14ac:dyDescent="0.25">
      <c r="A156" t="s">
        <v>15</v>
      </c>
      <c r="B156">
        <v>15000</v>
      </c>
      <c r="C156">
        <v>100</v>
      </c>
      <c r="D156">
        <v>100000</v>
      </c>
      <c r="E156">
        <v>2</v>
      </c>
      <c r="F156">
        <v>1</v>
      </c>
      <c r="G156">
        <v>372.005064</v>
      </c>
      <c r="H156">
        <v>0.86716099999999996</v>
      </c>
      <c r="I156">
        <v>0.54313</v>
      </c>
      <c r="J156">
        <v>0.54313</v>
      </c>
      <c r="K156" t="str">
        <f t="shared" si="6"/>
        <v>7</v>
      </c>
      <c r="L156" t="s">
        <v>48</v>
      </c>
      <c r="M156" t="s">
        <v>49</v>
      </c>
      <c r="N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56" t="e">
        <f>VLOOKUP(TableMPI[[#This Row],[Label]],TableAvg[],2,FALSE)</f>
        <v>#N/A</v>
      </c>
      <c r="P156" t="e">
        <f>VLOOKUP(TableMPI[[#This Row],[Label]],TableAvg[],3,FALSE)</f>
        <v>#N/A</v>
      </c>
      <c r="Q156" t="e">
        <f>TableMPI[[#This Row],[Avg]]-$U$2*TableMPI[[#This Row],[StdDev]]</f>
        <v>#N/A</v>
      </c>
      <c r="R156" t="e">
        <f>TableMPI[[#This Row],[Avg]]+$U$2*TableMPI[[#This Row],[StdDev]]</f>
        <v>#N/A</v>
      </c>
      <c r="S156" t="e">
        <f>IF(AND(TableMPI[[#This Row],[total_time]]&gt;=TableMPI[[#This Row],[Low]], TableMPI[[#This Row],[total_time]]&lt;=TableMPI[[#This Row],[High]]),1,0)</f>
        <v>#N/A</v>
      </c>
    </row>
    <row r="157" spans="1:19" x14ac:dyDescent="0.25">
      <c r="A157" t="s">
        <v>15</v>
      </c>
      <c r="B157">
        <v>15000</v>
      </c>
      <c r="C157">
        <v>100</v>
      </c>
      <c r="D157">
        <v>100000</v>
      </c>
      <c r="E157">
        <v>1</v>
      </c>
      <c r="F157">
        <v>1</v>
      </c>
      <c r="G157">
        <v>748.20587699999999</v>
      </c>
      <c r="H157">
        <v>0.80955500000000002</v>
      </c>
      <c r="I157">
        <v>0</v>
      </c>
      <c r="J157">
        <v>0</v>
      </c>
      <c r="K157" t="str">
        <f t="shared" si="6"/>
        <v>7</v>
      </c>
      <c r="L157" t="s">
        <v>48</v>
      </c>
      <c r="M157" t="s">
        <v>49</v>
      </c>
      <c r="N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57" t="e">
        <f>VLOOKUP(TableMPI[[#This Row],[Label]],TableAvg[],2,FALSE)</f>
        <v>#N/A</v>
      </c>
      <c r="P157" t="e">
        <f>VLOOKUP(TableMPI[[#This Row],[Label]],TableAvg[],3,FALSE)</f>
        <v>#N/A</v>
      </c>
      <c r="Q157" t="e">
        <f>TableMPI[[#This Row],[Avg]]-$U$2*TableMPI[[#This Row],[StdDev]]</f>
        <v>#N/A</v>
      </c>
      <c r="R157" t="e">
        <f>TableMPI[[#This Row],[Avg]]+$U$2*TableMPI[[#This Row],[StdDev]]</f>
        <v>#N/A</v>
      </c>
      <c r="S157" t="e">
        <f>IF(AND(TableMPI[[#This Row],[total_time]]&gt;=TableMPI[[#This Row],[Low]], TableMPI[[#This Row],[total_time]]&lt;=TableMPI[[#This Row],[High]]),1,0)</f>
        <v>#N/A</v>
      </c>
    </row>
    <row r="158" spans="1:19" x14ac:dyDescent="0.25">
      <c r="A158" t="s">
        <v>15</v>
      </c>
      <c r="B158">
        <v>15000</v>
      </c>
      <c r="C158">
        <v>100</v>
      </c>
      <c r="D158">
        <v>100000</v>
      </c>
      <c r="E158">
        <v>12</v>
      </c>
      <c r="F158">
        <v>1</v>
      </c>
      <c r="G158">
        <v>63.710208000000002</v>
      </c>
      <c r="H158">
        <v>0.750444</v>
      </c>
      <c r="I158">
        <v>4.7882389999999999</v>
      </c>
      <c r="J158">
        <v>0.43529400000000001</v>
      </c>
      <c r="K158" t="str">
        <f t="shared" si="6"/>
        <v>7</v>
      </c>
      <c r="L158" t="s">
        <v>48</v>
      </c>
      <c r="M158" t="s">
        <v>49</v>
      </c>
      <c r="N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58" t="e">
        <f>VLOOKUP(TableMPI[[#This Row],[Label]],TableAvg[],2,FALSE)</f>
        <v>#N/A</v>
      </c>
      <c r="P158" t="e">
        <f>VLOOKUP(TableMPI[[#This Row],[Label]],TableAvg[],3,FALSE)</f>
        <v>#N/A</v>
      </c>
      <c r="Q158" t="e">
        <f>TableMPI[[#This Row],[Avg]]-$U$2*TableMPI[[#This Row],[StdDev]]</f>
        <v>#N/A</v>
      </c>
      <c r="R158" t="e">
        <f>TableMPI[[#This Row],[Avg]]+$U$2*TableMPI[[#This Row],[StdDev]]</f>
        <v>#N/A</v>
      </c>
      <c r="S158" t="e">
        <f>IF(AND(TableMPI[[#This Row],[total_time]]&gt;=TableMPI[[#This Row],[Low]], TableMPI[[#This Row],[total_time]]&lt;=TableMPI[[#This Row],[High]]),1,0)</f>
        <v>#N/A</v>
      </c>
    </row>
    <row r="159" spans="1:19" x14ac:dyDescent="0.25">
      <c r="A159" t="s">
        <v>15</v>
      </c>
      <c r="B159">
        <v>15000</v>
      </c>
      <c r="C159">
        <v>100</v>
      </c>
      <c r="D159">
        <v>100000</v>
      </c>
      <c r="E159">
        <v>11</v>
      </c>
      <c r="F159">
        <v>1</v>
      </c>
      <c r="G159">
        <v>69.279736</v>
      </c>
      <c r="H159">
        <v>0.74124699999999999</v>
      </c>
      <c r="I159">
        <v>4.0889449999999998</v>
      </c>
      <c r="J159">
        <v>0.40889500000000001</v>
      </c>
      <c r="K159" t="str">
        <f t="shared" si="6"/>
        <v>7</v>
      </c>
      <c r="L159" t="s">
        <v>48</v>
      </c>
      <c r="M159" t="s">
        <v>49</v>
      </c>
      <c r="N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59" t="e">
        <f>VLOOKUP(TableMPI[[#This Row],[Label]],TableAvg[],2,FALSE)</f>
        <v>#N/A</v>
      </c>
      <c r="P159" t="e">
        <f>VLOOKUP(TableMPI[[#This Row],[Label]],TableAvg[],3,FALSE)</f>
        <v>#N/A</v>
      </c>
      <c r="Q159" t="e">
        <f>TableMPI[[#This Row],[Avg]]-$U$2*TableMPI[[#This Row],[StdDev]]</f>
        <v>#N/A</v>
      </c>
      <c r="R159" t="e">
        <f>TableMPI[[#This Row],[Avg]]+$U$2*TableMPI[[#This Row],[StdDev]]</f>
        <v>#N/A</v>
      </c>
      <c r="S159" t="e">
        <f>IF(AND(TableMPI[[#This Row],[total_time]]&gt;=TableMPI[[#This Row],[Low]], TableMPI[[#This Row],[total_time]]&lt;=TableMPI[[#This Row],[High]]),1,0)</f>
        <v>#N/A</v>
      </c>
    </row>
    <row r="160" spans="1:19" x14ac:dyDescent="0.25">
      <c r="A160" t="s">
        <v>15</v>
      </c>
      <c r="B160">
        <v>15000</v>
      </c>
      <c r="C160">
        <v>100</v>
      </c>
      <c r="D160">
        <v>100000</v>
      </c>
      <c r="E160">
        <v>10</v>
      </c>
      <c r="F160">
        <v>1</v>
      </c>
      <c r="G160">
        <v>75.996630999999994</v>
      </c>
      <c r="H160">
        <v>0.685832</v>
      </c>
      <c r="I160">
        <v>3.2567249999999999</v>
      </c>
      <c r="J160">
        <v>0.36185800000000001</v>
      </c>
      <c r="K160" t="str">
        <f t="shared" si="6"/>
        <v>7</v>
      </c>
      <c r="L160" t="s">
        <v>48</v>
      </c>
      <c r="M160" t="s">
        <v>49</v>
      </c>
      <c r="N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60" t="e">
        <f>VLOOKUP(TableMPI[[#This Row],[Label]],TableAvg[],2,FALSE)</f>
        <v>#N/A</v>
      </c>
      <c r="P160" t="e">
        <f>VLOOKUP(TableMPI[[#This Row],[Label]],TableAvg[],3,FALSE)</f>
        <v>#N/A</v>
      </c>
      <c r="Q160" t="e">
        <f>TableMPI[[#This Row],[Avg]]-$U$2*TableMPI[[#This Row],[StdDev]]</f>
        <v>#N/A</v>
      </c>
      <c r="R160" t="e">
        <f>TableMPI[[#This Row],[Avg]]+$U$2*TableMPI[[#This Row],[StdDev]]</f>
        <v>#N/A</v>
      </c>
      <c r="S160" t="e">
        <f>IF(AND(TableMPI[[#This Row],[total_time]]&gt;=TableMPI[[#This Row],[Low]], TableMPI[[#This Row],[total_time]]&lt;=TableMPI[[#This Row],[High]]),1,0)</f>
        <v>#N/A</v>
      </c>
    </row>
    <row r="161" spans="1:19" x14ac:dyDescent="0.25">
      <c r="A161" t="s">
        <v>15</v>
      </c>
      <c r="B161">
        <v>15000</v>
      </c>
      <c r="C161">
        <v>100</v>
      </c>
      <c r="D161">
        <v>100000</v>
      </c>
      <c r="E161">
        <v>9</v>
      </c>
      <c r="F161">
        <v>1</v>
      </c>
      <c r="G161">
        <v>84.239825999999994</v>
      </c>
      <c r="H161">
        <v>0.72999400000000003</v>
      </c>
      <c r="I161">
        <v>3.2554090000000002</v>
      </c>
      <c r="J161">
        <v>0.40692600000000001</v>
      </c>
      <c r="K161" t="str">
        <f t="shared" si="6"/>
        <v>7</v>
      </c>
      <c r="L161" t="s">
        <v>48</v>
      </c>
      <c r="M161" t="s">
        <v>49</v>
      </c>
      <c r="N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61" t="e">
        <f>VLOOKUP(TableMPI[[#This Row],[Label]],TableAvg[],2,FALSE)</f>
        <v>#N/A</v>
      </c>
      <c r="P161" t="e">
        <f>VLOOKUP(TableMPI[[#This Row],[Label]],TableAvg[],3,FALSE)</f>
        <v>#N/A</v>
      </c>
      <c r="Q161" t="e">
        <f>TableMPI[[#This Row],[Avg]]-$U$2*TableMPI[[#This Row],[StdDev]]</f>
        <v>#N/A</v>
      </c>
      <c r="R161" t="e">
        <f>TableMPI[[#This Row],[Avg]]+$U$2*TableMPI[[#This Row],[StdDev]]</f>
        <v>#N/A</v>
      </c>
      <c r="S161" t="e">
        <f>IF(AND(TableMPI[[#This Row],[total_time]]&gt;=TableMPI[[#This Row],[Low]], TableMPI[[#This Row],[total_time]]&lt;=TableMPI[[#This Row],[High]]),1,0)</f>
        <v>#N/A</v>
      </c>
    </row>
    <row r="162" spans="1:19" x14ac:dyDescent="0.25">
      <c r="A162" t="s">
        <v>15</v>
      </c>
      <c r="B162">
        <v>15000</v>
      </c>
      <c r="C162">
        <v>100</v>
      </c>
      <c r="D162">
        <v>100000</v>
      </c>
      <c r="E162">
        <v>8</v>
      </c>
      <c r="F162">
        <v>1</v>
      </c>
      <c r="G162">
        <v>94.542985000000002</v>
      </c>
      <c r="H162">
        <v>0.69934600000000002</v>
      </c>
      <c r="I162">
        <v>2.6644299999999999</v>
      </c>
      <c r="J162">
        <v>0.380633</v>
      </c>
      <c r="K162" t="str">
        <f t="shared" si="6"/>
        <v>7</v>
      </c>
      <c r="L162" t="s">
        <v>48</v>
      </c>
      <c r="M162" t="s">
        <v>49</v>
      </c>
      <c r="N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62" t="e">
        <f>VLOOKUP(TableMPI[[#This Row],[Label]],TableAvg[],2,FALSE)</f>
        <v>#N/A</v>
      </c>
      <c r="P162" t="e">
        <f>VLOOKUP(TableMPI[[#This Row],[Label]],TableAvg[],3,FALSE)</f>
        <v>#N/A</v>
      </c>
      <c r="Q162" t="e">
        <f>TableMPI[[#This Row],[Avg]]-$U$2*TableMPI[[#This Row],[StdDev]]</f>
        <v>#N/A</v>
      </c>
      <c r="R162" t="e">
        <f>TableMPI[[#This Row],[Avg]]+$U$2*TableMPI[[#This Row],[StdDev]]</f>
        <v>#N/A</v>
      </c>
      <c r="S162" t="e">
        <f>IF(AND(TableMPI[[#This Row],[total_time]]&gt;=TableMPI[[#This Row],[Low]], TableMPI[[#This Row],[total_time]]&lt;=TableMPI[[#This Row],[High]]),1,0)</f>
        <v>#N/A</v>
      </c>
    </row>
    <row r="163" spans="1:19" x14ac:dyDescent="0.25">
      <c r="A163" t="s">
        <v>15</v>
      </c>
      <c r="B163">
        <v>15000</v>
      </c>
      <c r="C163">
        <v>100</v>
      </c>
      <c r="D163">
        <v>100000</v>
      </c>
      <c r="E163">
        <v>7</v>
      </c>
      <c r="F163">
        <v>1</v>
      </c>
      <c r="G163">
        <v>107.76008400000001</v>
      </c>
      <c r="H163">
        <v>0.77266800000000002</v>
      </c>
      <c r="I163">
        <v>2.578881</v>
      </c>
      <c r="J163">
        <v>0.42981399999999997</v>
      </c>
      <c r="K163" t="str">
        <f t="shared" si="6"/>
        <v>7</v>
      </c>
      <c r="L163" t="s">
        <v>48</v>
      </c>
      <c r="M163" t="s">
        <v>49</v>
      </c>
      <c r="N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63" t="e">
        <f>VLOOKUP(TableMPI[[#This Row],[Label]],TableAvg[],2,FALSE)</f>
        <v>#N/A</v>
      </c>
      <c r="P163" t="e">
        <f>VLOOKUP(TableMPI[[#This Row],[Label]],TableAvg[],3,FALSE)</f>
        <v>#N/A</v>
      </c>
      <c r="Q163" t="e">
        <f>TableMPI[[#This Row],[Avg]]-$U$2*TableMPI[[#This Row],[StdDev]]</f>
        <v>#N/A</v>
      </c>
      <c r="R163" t="e">
        <f>TableMPI[[#This Row],[Avg]]+$U$2*TableMPI[[#This Row],[StdDev]]</f>
        <v>#N/A</v>
      </c>
      <c r="S163" t="e">
        <f>IF(AND(TableMPI[[#This Row],[total_time]]&gt;=TableMPI[[#This Row],[Low]], TableMPI[[#This Row],[total_time]]&lt;=TableMPI[[#This Row],[High]]),1,0)</f>
        <v>#N/A</v>
      </c>
    </row>
    <row r="164" spans="1:19" x14ac:dyDescent="0.25">
      <c r="A164" t="s">
        <v>15</v>
      </c>
      <c r="B164">
        <v>15000</v>
      </c>
      <c r="C164">
        <v>100</v>
      </c>
      <c r="D164">
        <v>100000</v>
      </c>
      <c r="E164">
        <v>6</v>
      </c>
      <c r="F164">
        <v>1</v>
      </c>
      <c r="G164">
        <v>125.274522</v>
      </c>
      <c r="H164">
        <v>0.80828199999999994</v>
      </c>
      <c r="I164">
        <v>2.447568</v>
      </c>
      <c r="J164">
        <v>0.489514</v>
      </c>
      <c r="K164" t="str">
        <f t="shared" si="6"/>
        <v>7</v>
      </c>
      <c r="L164" t="s">
        <v>48</v>
      </c>
      <c r="M164" t="s">
        <v>49</v>
      </c>
      <c r="N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64" t="e">
        <f>VLOOKUP(TableMPI[[#This Row],[Label]],TableAvg[],2,FALSE)</f>
        <v>#N/A</v>
      </c>
      <c r="P164" t="e">
        <f>VLOOKUP(TableMPI[[#This Row],[Label]],TableAvg[],3,FALSE)</f>
        <v>#N/A</v>
      </c>
      <c r="Q164" t="e">
        <f>TableMPI[[#This Row],[Avg]]-$U$2*TableMPI[[#This Row],[StdDev]]</f>
        <v>#N/A</v>
      </c>
      <c r="R164" t="e">
        <f>TableMPI[[#This Row],[Avg]]+$U$2*TableMPI[[#This Row],[StdDev]]</f>
        <v>#N/A</v>
      </c>
      <c r="S164" t="e">
        <f>IF(AND(TableMPI[[#This Row],[total_time]]&gt;=TableMPI[[#This Row],[Low]], TableMPI[[#This Row],[total_time]]&lt;=TableMPI[[#This Row],[High]]),1,0)</f>
        <v>#N/A</v>
      </c>
    </row>
    <row r="165" spans="1:19" x14ac:dyDescent="0.25">
      <c r="A165" t="s">
        <v>15</v>
      </c>
      <c r="B165">
        <v>15000</v>
      </c>
      <c r="C165">
        <v>100</v>
      </c>
      <c r="D165">
        <v>100000</v>
      </c>
      <c r="E165">
        <v>5</v>
      </c>
      <c r="F165">
        <v>1</v>
      </c>
      <c r="G165">
        <v>149.999584</v>
      </c>
      <c r="H165">
        <v>0.85377899999999995</v>
      </c>
      <c r="I165">
        <v>2.1529090000000002</v>
      </c>
      <c r="J165">
        <v>0.53822700000000001</v>
      </c>
      <c r="K165" t="str">
        <f t="shared" si="6"/>
        <v>7</v>
      </c>
      <c r="L165" t="s">
        <v>48</v>
      </c>
      <c r="M165" t="s">
        <v>49</v>
      </c>
      <c r="N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65" t="e">
        <f>VLOOKUP(TableMPI[[#This Row],[Label]],TableAvg[],2,FALSE)</f>
        <v>#N/A</v>
      </c>
      <c r="P165" t="e">
        <f>VLOOKUP(TableMPI[[#This Row],[Label]],TableAvg[],3,FALSE)</f>
        <v>#N/A</v>
      </c>
      <c r="Q165" t="e">
        <f>TableMPI[[#This Row],[Avg]]-$U$2*TableMPI[[#This Row],[StdDev]]</f>
        <v>#N/A</v>
      </c>
      <c r="R165" t="e">
        <f>TableMPI[[#This Row],[Avg]]+$U$2*TableMPI[[#This Row],[StdDev]]</f>
        <v>#N/A</v>
      </c>
      <c r="S165" t="e">
        <f>IF(AND(TableMPI[[#This Row],[total_time]]&gt;=TableMPI[[#This Row],[Low]], TableMPI[[#This Row],[total_time]]&lt;=TableMPI[[#This Row],[High]]),1,0)</f>
        <v>#N/A</v>
      </c>
    </row>
    <row r="166" spans="1:19" x14ac:dyDescent="0.25">
      <c r="A166" t="s">
        <v>15</v>
      </c>
      <c r="B166">
        <v>15000</v>
      </c>
      <c r="C166">
        <v>100</v>
      </c>
      <c r="D166">
        <v>100000</v>
      </c>
      <c r="E166">
        <v>4</v>
      </c>
      <c r="F166">
        <v>1</v>
      </c>
      <c r="G166">
        <v>186.85764499999999</v>
      </c>
      <c r="H166">
        <v>0.74872099999999997</v>
      </c>
      <c r="I166">
        <v>1.307355</v>
      </c>
      <c r="J166">
        <v>0.43578499999999998</v>
      </c>
      <c r="K166" t="str">
        <f t="shared" si="6"/>
        <v>7</v>
      </c>
      <c r="L166" t="s">
        <v>48</v>
      </c>
      <c r="M166" t="s">
        <v>49</v>
      </c>
      <c r="N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66" t="e">
        <f>VLOOKUP(TableMPI[[#This Row],[Label]],TableAvg[],2,FALSE)</f>
        <v>#N/A</v>
      </c>
      <c r="P166" t="e">
        <f>VLOOKUP(TableMPI[[#This Row],[Label]],TableAvg[],3,FALSE)</f>
        <v>#N/A</v>
      </c>
      <c r="Q166" t="e">
        <f>TableMPI[[#This Row],[Avg]]-$U$2*TableMPI[[#This Row],[StdDev]]</f>
        <v>#N/A</v>
      </c>
      <c r="R166" t="e">
        <f>TableMPI[[#This Row],[Avg]]+$U$2*TableMPI[[#This Row],[StdDev]]</f>
        <v>#N/A</v>
      </c>
      <c r="S166" t="e">
        <f>IF(AND(TableMPI[[#This Row],[total_time]]&gt;=TableMPI[[#This Row],[Low]], TableMPI[[#This Row],[total_time]]&lt;=TableMPI[[#This Row],[High]]),1,0)</f>
        <v>#N/A</v>
      </c>
    </row>
    <row r="167" spans="1:19" x14ac:dyDescent="0.25">
      <c r="A167" t="s">
        <v>15</v>
      </c>
      <c r="B167">
        <v>15000</v>
      </c>
      <c r="C167">
        <v>100</v>
      </c>
      <c r="D167">
        <v>100000</v>
      </c>
      <c r="E167">
        <v>3</v>
      </c>
      <c r="F167">
        <v>1</v>
      </c>
      <c r="G167">
        <v>248.88679200000001</v>
      </c>
      <c r="H167">
        <v>0.93676700000000002</v>
      </c>
      <c r="I167">
        <v>1.217252</v>
      </c>
      <c r="J167">
        <v>0.608626</v>
      </c>
      <c r="K167" t="str">
        <f t="shared" si="6"/>
        <v>7</v>
      </c>
      <c r="L167" t="s">
        <v>48</v>
      </c>
      <c r="M167" t="s">
        <v>49</v>
      </c>
      <c r="N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67" t="e">
        <f>VLOOKUP(TableMPI[[#This Row],[Label]],TableAvg[],2,FALSE)</f>
        <v>#N/A</v>
      </c>
      <c r="P167" t="e">
        <f>VLOOKUP(TableMPI[[#This Row],[Label]],TableAvg[],3,FALSE)</f>
        <v>#N/A</v>
      </c>
      <c r="Q167" t="e">
        <f>TableMPI[[#This Row],[Avg]]-$U$2*TableMPI[[#This Row],[StdDev]]</f>
        <v>#N/A</v>
      </c>
      <c r="R167" t="e">
        <f>TableMPI[[#This Row],[Avg]]+$U$2*TableMPI[[#This Row],[StdDev]]</f>
        <v>#N/A</v>
      </c>
      <c r="S167" t="e">
        <f>IF(AND(TableMPI[[#This Row],[total_time]]&gt;=TableMPI[[#This Row],[Low]], TableMPI[[#This Row],[total_time]]&lt;=TableMPI[[#This Row],[High]]),1,0)</f>
        <v>#N/A</v>
      </c>
    </row>
    <row r="168" spans="1:19" x14ac:dyDescent="0.25">
      <c r="A168" t="s">
        <v>15</v>
      </c>
      <c r="B168">
        <v>15000</v>
      </c>
      <c r="C168">
        <v>100</v>
      </c>
      <c r="D168">
        <v>100000</v>
      </c>
      <c r="E168">
        <v>2</v>
      </c>
      <c r="F168">
        <v>1</v>
      </c>
      <c r="G168">
        <v>372.72415000000001</v>
      </c>
      <c r="H168">
        <v>0.86348000000000003</v>
      </c>
      <c r="I168">
        <v>0.53729400000000005</v>
      </c>
      <c r="J168">
        <v>0.53729400000000005</v>
      </c>
      <c r="K168" t="str">
        <f t="shared" si="6"/>
        <v>7</v>
      </c>
      <c r="L168" t="s">
        <v>48</v>
      </c>
      <c r="M168" t="s">
        <v>49</v>
      </c>
      <c r="N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68" t="e">
        <f>VLOOKUP(TableMPI[[#This Row],[Label]],TableAvg[],2,FALSE)</f>
        <v>#N/A</v>
      </c>
      <c r="P168" t="e">
        <f>VLOOKUP(TableMPI[[#This Row],[Label]],TableAvg[],3,FALSE)</f>
        <v>#N/A</v>
      </c>
      <c r="Q168" t="e">
        <f>TableMPI[[#This Row],[Avg]]-$U$2*TableMPI[[#This Row],[StdDev]]</f>
        <v>#N/A</v>
      </c>
      <c r="R168" t="e">
        <f>TableMPI[[#This Row],[Avg]]+$U$2*TableMPI[[#This Row],[StdDev]]</f>
        <v>#N/A</v>
      </c>
      <c r="S168" t="e">
        <f>IF(AND(TableMPI[[#This Row],[total_time]]&gt;=TableMPI[[#This Row],[Low]], TableMPI[[#This Row],[total_time]]&lt;=TableMPI[[#This Row],[High]]),1,0)</f>
        <v>#N/A</v>
      </c>
    </row>
    <row r="169" spans="1:19" x14ac:dyDescent="0.25">
      <c r="A169" t="s">
        <v>15</v>
      </c>
      <c r="B169">
        <v>15000</v>
      </c>
      <c r="C169">
        <v>100</v>
      </c>
      <c r="D169">
        <v>100000</v>
      </c>
      <c r="E169">
        <v>1</v>
      </c>
      <c r="F169">
        <v>1</v>
      </c>
      <c r="G169">
        <v>748.11405300000001</v>
      </c>
      <c r="H169">
        <v>0.73136999999999996</v>
      </c>
      <c r="I169">
        <v>0</v>
      </c>
      <c r="J169">
        <v>0</v>
      </c>
      <c r="K169" t="str">
        <f t="shared" si="6"/>
        <v>7</v>
      </c>
      <c r="L169" t="s">
        <v>48</v>
      </c>
      <c r="M169" t="s">
        <v>49</v>
      </c>
      <c r="N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69" t="e">
        <f>VLOOKUP(TableMPI[[#This Row],[Label]],TableAvg[],2,FALSE)</f>
        <v>#N/A</v>
      </c>
      <c r="P169" t="e">
        <f>VLOOKUP(TableMPI[[#This Row],[Label]],TableAvg[],3,FALSE)</f>
        <v>#N/A</v>
      </c>
      <c r="Q169" t="e">
        <f>TableMPI[[#This Row],[Avg]]-$U$2*TableMPI[[#This Row],[StdDev]]</f>
        <v>#N/A</v>
      </c>
      <c r="R169" t="e">
        <f>TableMPI[[#This Row],[Avg]]+$U$2*TableMPI[[#This Row],[StdDev]]</f>
        <v>#N/A</v>
      </c>
      <c r="S169" t="e">
        <f>IF(AND(TableMPI[[#This Row],[total_time]]&gt;=TableMPI[[#This Row],[Low]], TableMPI[[#This Row],[total_time]]&lt;=TableMPI[[#This Row],[High]]),1,0)</f>
        <v>#N/A</v>
      </c>
    </row>
    <row r="170" spans="1:19" x14ac:dyDescent="0.25">
      <c r="A170" t="s">
        <v>15</v>
      </c>
      <c r="B170">
        <v>15000</v>
      </c>
      <c r="C170">
        <v>100</v>
      </c>
      <c r="D170">
        <v>100000</v>
      </c>
      <c r="E170">
        <v>12</v>
      </c>
      <c r="F170">
        <v>1</v>
      </c>
      <c r="G170">
        <v>63.653674000000002</v>
      </c>
      <c r="H170">
        <v>0.70229299999999995</v>
      </c>
      <c r="I170">
        <v>4.2684559999999996</v>
      </c>
      <c r="J170">
        <v>0.38804100000000002</v>
      </c>
      <c r="K170" t="str">
        <f t="shared" si="6"/>
        <v>7</v>
      </c>
      <c r="L170" t="s">
        <v>48</v>
      </c>
      <c r="M170" t="s">
        <v>49</v>
      </c>
      <c r="N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70" t="e">
        <f>VLOOKUP(TableMPI[[#This Row],[Label]],TableAvg[],2,FALSE)</f>
        <v>#N/A</v>
      </c>
      <c r="P170" t="e">
        <f>VLOOKUP(TableMPI[[#This Row],[Label]],TableAvg[],3,FALSE)</f>
        <v>#N/A</v>
      </c>
      <c r="Q170" t="e">
        <f>TableMPI[[#This Row],[Avg]]-$U$2*TableMPI[[#This Row],[StdDev]]</f>
        <v>#N/A</v>
      </c>
      <c r="R170" t="e">
        <f>TableMPI[[#This Row],[Avg]]+$U$2*TableMPI[[#This Row],[StdDev]]</f>
        <v>#N/A</v>
      </c>
      <c r="S170" t="e">
        <f>IF(AND(TableMPI[[#This Row],[total_time]]&gt;=TableMPI[[#This Row],[Low]], TableMPI[[#This Row],[total_time]]&lt;=TableMPI[[#This Row],[High]]),1,0)</f>
        <v>#N/A</v>
      </c>
    </row>
    <row r="171" spans="1:19" x14ac:dyDescent="0.25">
      <c r="A171" t="s">
        <v>15</v>
      </c>
      <c r="B171">
        <v>15000</v>
      </c>
      <c r="C171">
        <v>100</v>
      </c>
      <c r="D171">
        <v>100000</v>
      </c>
      <c r="E171">
        <v>11</v>
      </c>
      <c r="F171">
        <v>1</v>
      </c>
      <c r="G171">
        <v>69.362504000000001</v>
      </c>
      <c r="H171">
        <v>0.79647500000000004</v>
      </c>
      <c r="I171">
        <v>4.772265</v>
      </c>
      <c r="J171">
        <v>0.47722700000000001</v>
      </c>
      <c r="K171" t="str">
        <f t="shared" si="6"/>
        <v>7</v>
      </c>
      <c r="L171" t="s">
        <v>48</v>
      </c>
      <c r="M171" t="s">
        <v>49</v>
      </c>
      <c r="N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71" t="e">
        <f>VLOOKUP(TableMPI[[#This Row],[Label]],TableAvg[],2,FALSE)</f>
        <v>#N/A</v>
      </c>
      <c r="P171" t="e">
        <f>VLOOKUP(TableMPI[[#This Row],[Label]],TableAvg[],3,FALSE)</f>
        <v>#N/A</v>
      </c>
      <c r="Q171" t="e">
        <f>TableMPI[[#This Row],[Avg]]-$U$2*TableMPI[[#This Row],[StdDev]]</f>
        <v>#N/A</v>
      </c>
      <c r="R171" t="e">
        <f>TableMPI[[#This Row],[Avg]]+$U$2*TableMPI[[#This Row],[StdDev]]</f>
        <v>#N/A</v>
      </c>
      <c r="S171" t="e">
        <f>IF(AND(TableMPI[[#This Row],[total_time]]&gt;=TableMPI[[#This Row],[Low]], TableMPI[[#This Row],[total_time]]&lt;=TableMPI[[#This Row],[High]]),1,0)</f>
        <v>#N/A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12</v>
      </c>
      <c r="F172">
        <v>1</v>
      </c>
      <c r="G172">
        <v>28.728828</v>
      </c>
      <c r="H172">
        <v>0.38972200000000001</v>
      </c>
      <c r="I172">
        <v>2.4102209999999999</v>
      </c>
      <c r="J172">
        <v>0.219111</v>
      </c>
      <c r="K172" t="str">
        <f>MID(M172,22,1)</f>
        <v>0</v>
      </c>
      <c r="L172" t="s">
        <v>50</v>
      </c>
      <c r="M172" t="s">
        <v>51</v>
      </c>
      <c r="N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72">
        <f>VLOOKUP(TableMPI[[#This Row],[Label]],TableAvg[],2,FALSE)</f>
        <v>174.82682649999998</v>
      </c>
      <c r="P172">
        <f>VLOOKUP(TableMPI[[#This Row],[Label]],TableAvg[],3,FALSE)</f>
        <v>5.3027500048680586E-2</v>
      </c>
      <c r="Q172">
        <f>TableMPI[[#This Row],[Avg]]-$U$2*TableMPI[[#This Row],[StdDev]]</f>
        <v>174.72077149990261</v>
      </c>
      <c r="R172">
        <f>TableMPI[[#This Row],[Avg]]+$U$2*TableMPI[[#This Row],[StdDev]]</f>
        <v>174.93288150009735</v>
      </c>
      <c r="S172">
        <v>1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11</v>
      </c>
      <c r="F173">
        <v>1</v>
      </c>
      <c r="G173">
        <v>31.111304000000001</v>
      </c>
      <c r="H173">
        <v>0.16952400000000001</v>
      </c>
      <c r="I173">
        <v>0.45892300000000003</v>
      </c>
      <c r="J173">
        <v>4.5892000000000002E-2</v>
      </c>
      <c r="K173" t="str">
        <f t="shared" ref="K173:K204" si="7">MID(M173,22,1)</f>
        <v>0</v>
      </c>
      <c r="L173" t="s">
        <v>50</v>
      </c>
      <c r="M173" t="s">
        <v>51</v>
      </c>
      <c r="N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73">
        <f>VLOOKUP(TableMPI[[#This Row],[Label]],TableAvg[],2,FALSE)</f>
        <v>190.876362</v>
      </c>
      <c r="P173">
        <f>VLOOKUP(TableMPI[[#This Row],[Label]],TableAvg[],3,FALSE)</f>
        <v>0.50633999999848645</v>
      </c>
      <c r="Q173">
        <f>TableMPI[[#This Row],[Avg]]-$U$2*TableMPI[[#This Row],[StdDev]]</f>
        <v>189.86368200000302</v>
      </c>
      <c r="R173">
        <f>TableMPI[[#This Row],[Avg]]+$U$2*TableMPI[[#This Row],[StdDev]]</f>
        <v>191.88904199999698</v>
      </c>
      <c r="S173">
        <v>1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10</v>
      </c>
      <c r="F174">
        <v>1</v>
      </c>
      <c r="G174">
        <v>34.228538</v>
      </c>
      <c r="H174">
        <v>0.43195699999999998</v>
      </c>
      <c r="I174">
        <v>2.4026169999999998</v>
      </c>
      <c r="J174">
        <v>0.266957</v>
      </c>
      <c r="K174" t="str">
        <f t="shared" si="7"/>
        <v>0</v>
      </c>
      <c r="L174" t="s">
        <v>50</v>
      </c>
      <c r="M174" t="s">
        <v>51</v>
      </c>
      <c r="N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74">
        <f>VLOOKUP(TableMPI[[#This Row],[Label]],TableAvg[],2,FALSE)</f>
        <v>209.11237700000001</v>
      </c>
      <c r="P174">
        <f>VLOOKUP(TableMPI[[#This Row],[Label]],TableAvg[],3,FALSE)</f>
        <v>0.13501800000346789</v>
      </c>
      <c r="Q174">
        <f>TableMPI[[#This Row],[Avg]]-$U$2*TableMPI[[#This Row],[StdDev]]</f>
        <v>208.84234099999307</v>
      </c>
      <c r="R174">
        <f>TableMPI[[#This Row],[Avg]]+$U$2*TableMPI[[#This Row],[StdDev]]</f>
        <v>209.38241300000695</v>
      </c>
      <c r="S174">
        <v>1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9</v>
      </c>
      <c r="F175">
        <v>1</v>
      </c>
      <c r="G175">
        <v>37.808267999999998</v>
      </c>
      <c r="H175">
        <v>0.39437</v>
      </c>
      <c r="I175">
        <v>1.8219129999999999</v>
      </c>
      <c r="J175">
        <v>0.227739</v>
      </c>
      <c r="K175" t="str">
        <f t="shared" si="7"/>
        <v>0</v>
      </c>
      <c r="L175" t="s">
        <v>50</v>
      </c>
      <c r="M175" t="s">
        <v>51</v>
      </c>
      <c r="N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5">
        <f>VLOOKUP(TableMPI[[#This Row],[Label]],TableAvg[],2,FALSE)</f>
        <v>232.02580399999999</v>
      </c>
      <c r="P175">
        <f>VLOOKUP(TableMPI[[#This Row],[Label]],TableAvg[],3,FALSE)</f>
        <v>0</v>
      </c>
      <c r="Q175">
        <f>TableMPI[[#This Row],[Avg]]-$U$2*TableMPI[[#This Row],[StdDev]]</f>
        <v>232.02580399999999</v>
      </c>
      <c r="R175">
        <f>TableMPI[[#This Row],[Avg]]+$U$2*TableMPI[[#This Row],[StdDev]]</f>
        <v>232.02580399999999</v>
      </c>
      <c r="S175">
        <v>1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8</v>
      </c>
      <c r="F176">
        <v>1</v>
      </c>
      <c r="G176">
        <v>42.314611999999997</v>
      </c>
      <c r="H176">
        <v>0.39472299999999999</v>
      </c>
      <c r="I176">
        <v>1.582613</v>
      </c>
      <c r="J176">
        <v>0.22608800000000001</v>
      </c>
      <c r="K176" t="str">
        <f t="shared" si="7"/>
        <v>0</v>
      </c>
      <c r="L176" t="s">
        <v>50</v>
      </c>
      <c r="M176" t="s">
        <v>51</v>
      </c>
      <c r="N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76">
        <f>VLOOKUP(TableMPI[[#This Row],[Label]],TableAvg[],2,FALSE)</f>
        <v>260.09294599999998</v>
      </c>
      <c r="P176">
        <f>VLOOKUP(TableMPI[[#This Row],[Label]],TableAvg[],3,FALSE)</f>
        <v>0</v>
      </c>
      <c r="Q176">
        <f>TableMPI[[#This Row],[Avg]]-$U$2*TableMPI[[#This Row],[StdDev]]</f>
        <v>260.09294599999998</v>
      </c>
      <c r="R176">
        <f>TableMPI[[#This Row],[Avg]]+$U$2*TableMPI[[#This Row],[StdDev]]</f>
        <v>260.09294599999998</v>
      </c>
      <c r="S176">
        <v>1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7</v>
      </c>
      <c r="F177">
        <v>1</v>
      </c>
      <c r="G177">
        <v>48.180221000000003</v>
      </c>
      <c r="H177">
        <v>0.39926299999999998</v>
      </c>
      <c r="I177">
        <v>1.362628</v>
      </c>
      <c r="J177">
        <v>0.227105</v>
      </c>
      <c r="K177" t="str">
        <f t="shared" si="7"/>
        <v>0</v>
      </c>
      <c r="L177" t="s">
        <v>50</v>
      </c>
      <c r="M177" t="s">
        <v>51</v>
      </c>
      <c r="N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77">
        <f>VLOOKUP(TableMPI[[#This Row],[Label]],TableAvg[],2,FALSE)</f>
        <v>297.04386299999999</v>
      </c>
      <c r="P177">
        <f>VLOOKUP(TableMPI[[#This Row],[Label]],TableAvg[],3,FALSE)</f>
        <v>0</v>
      </c>
      <c r="Q177">
        <f>TableMPI[[#This Row],[Avg]]-$U$2*TableMPI[[#This Row],[StdDev]]</f>
        <v>297.04386299999999</v>
      </c>
      <c r="R177">
        <f>TableMPI[[#This Row],[Avg]]+$U$2*TableMPI[[#This Row],[StdDev]]</f>
        <v>297.04386299999999</v>
      </c>
      <c r="S177">
        <v>1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6</v>
      </c>
      <c r="F178">
        <v>1</v>
      </c>
      <c r="G178">
        <v>55.990797999999998</v>
      </c>
      <c r="H178">
        <v>0.402084</v>
      </c>
      <c r="I178">
        <v>1.1568320000000001</v>
      </c>
      <c r="J178">
        <v>0.23136599999999999</v>
      </c>
      <c r="K178" t="str">
        <f t="shared" si="7"/>
        <v>0</v>
      </c>
      <c r="L178" t="s">
        <v>50</v>
      </c>
      <c r="M178" t="s">
        <v>51</v>
      </c>
      <c r="N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78">
        <f>VLOOKUP(TableMPI[[#This Row],[Label]],TableAvg[],2,FALSE)</f>
        <v>346.274833</v>
      </c>
      <c r="P178">
        <f>VLOOKUP(TableMPI[[#This Row],[Label]],TableAvg[],3,FALSE)</f>
        <v>0</v>
      </c>
      <c r="Q178">
        <f>TableMPI[[#This Row],[Avg]]-$U$2*TableMPI[[#This Row],[StdDev]]</f>
        <v>346.274833</v>
      </c>
      <c r="R178">
        <f>TableMPI[[#This Row],[Avg]]+$U$2*TableMPI[[#This Row],[StdDev]]</f>
        <v>346.274833</v>
      </c>
      <c r="S178">
        <v>1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5</v>
      </c>
      <c r="F179">
        <v>1</v>
      </c>
      <c r="G179">
        <v>67.419809000000001</v>
      </c>
      <c r="H179">
        <v>0.42325800000000002</v>
      </c>
      <c r="I179">
        <v>0.99687199999999998</v>
      </c>
      <c r="J179">
        <v>0.249218</v>
      </c>
      <c r="K179" t="str">
        <f t="shared" si="7"/>
        <v>0</v>
      </c>
      <c r="L179" t="s">
        <v>50</v>
      </c>
      <c r="M179" t="s">
        <v>51</v>
      </c>
      <c r="N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79">
        <f>VLOOKUP(TableMPI[[#This Row],[Label]],TableAvg[],2,FALSE)</f>
        <v>414.10621800000001</v>
      </c>
      <c r="P179">
        <f>VLOOKUP(TableMPI[[#This Row],[Label]],TableAvg[],3,FALSE)</f>
        <v>0</v>
      </c>
      <c r="Q179">
        <f>TableMPI[[#This Row],[Avg]]-$U$2*TableMPI[[#This Row],[StdDev]]</f>
        <v>414.10621800000001</v>
      </c>
      <c r="R179">
        <f>TableMPI[[#This Row],[Avg]]+$U$2*TableMPI[[#This Row],[StdDev]]</f>
        <v>414.10621800000001</v>
      </c>
      <c r="S179">
        <v>1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4</v>
      </c>
      <c r="F180">
        <v>1</v>
      </c>
      <c r="G180">
        <v>83.922882999999999</v>
      </c>
      <c r="H180">
        <v>0.47181099999999998</v>
      </c>
      <c r="I180">
        <v>0.86312199999999994</v>
      </c>
      <c r="J180">
        <v>0.28770699999999999</v>
      </c>
      <c r="K180" t="str">
        <f t="shared" si="7"/>
        <v>0</v>
      </c>
      <c r="L180" t="s">
        <v>50</v>
      </c>
      <c r="M180" t="s">
        <v>51</v>
      </c>
      <c r="N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80">
        <f>VLOOKUP(TableMPI[[#This Row],[Label]],TableAvg[],2,FALSE)</f>
        <v>517.03048899999999</v>
      </c>
      <c r="P180">
        <f>VLOOKUP(TableMPI[[#This Row],[Label]],TableAvg[],3,FALSE)</f>
        <v>0</v>
      </c>
      <c r="Q180">
        <f>TableMPI[[#This Row],[Avg]]-$U$2*TableMPI[[#This Row],[StdDev]]</f>
        <v>517.03048899999999</v>
      </c>
      <c r="R180">
        <f>TableMPI[[#This Row],[Avg]]+$U$2*TableMPI[[#This Row],[StdDev]]</f>
        <v>517.03048899999999</v>
      </c>
      <c r="S180">
        <v>1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3</v>
      </c>
      <c r="F181">
        <v>1</v>
      </c>
      <c r="G181">
        <v>111.216052</v>
      </c>
      <c r="H181">
        <v>0.45261499999999999</v>
      </c>
      <c r="I181">
        <v>0.55625199999999997</v>
      </c>
      <c r="J181">
        <v>0.27812599999999998</v>
      </c>
      <c r="K181" t="str">
        <f t="shared" si="7"/>
        <v>0</v>
      </c>
      <c r="L181" t="s">
        <v>50</v>
      </c>
      <c r="M181" t="s">
        <v>51</v>
      </c>
      <c r="N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81">
        <f>VLOOKUP(TableMPI[[#This Row],[Label]],TableAvg[],2,FALSE)</f>
        <v>689.58723399999997</v>
      </c>
      <c r="P181">
        <f>VLOOKUP(TableMPI[[#This Row],[Label]],TableAvg[],3,FALSE)</f>
        <v>0</v>
      </c>
      <c r="Q181">
        <f>TableMPI[[#This Row],[Avg]]-$U$2*TableMPI[[#This Row],[StdDev]]</f>
        <v>689.58723399999997</v>
      </c>
      <c r="R181">
        <f>TableMPI[[#This Row],[Avg]]+$U$2*TableMPI[[#This Row],[StdDev]]</f>
        <v>689.58723399999997</v>
      </c>
      <c r="S181">
        <v>1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2</v>
      </c>
      <c r="F182">
        <v>1</v>
      </c>
      <c r="G182">
        <v>166.129311</v>
      </c>
      <c r="H182">
        <v>0.45860899999999999</v>
      </c>
      <c r="I182">
        <v>0.27858899999999998</v>
      </c>
      <c r="J182">
        <v>0.27858899999999998</v>
      </c>
      <c r="K182" t="str">
        <f t="shared" si="7"/>
        <v>0</v>
      </c>
      <c r="L182" t="s">
        <v>50</v>
      </c>
      <c r="M182" t="s">
        <v>51</v>
      </c>
      <c r="N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82">
        <f>VLOOKUP(TableMPI[[#This Row],[Label]],TableAvg[],2,FALSE)</f>
        <v>1033.768284</v>
      </c>
      <c r="P182">
        <f>VLOOKUP(TableMPI[[#This Row],[Label]],TableAvg[],3,FALSE)</f>
        <v>0</v>
      </c>
      <c r="Q182">
        <f>TableMPI[[#This Row],[Avg]]-$U$2*TableMPI[[#This Row],[StdDev]]</f>
        <v>1033.768284</v>
      </c>
      <c r="R182">
        <f>TableMPI[[#This Row],[Avg]]+$U$2*TableMPI[[#This Row],[StdDev]]</f>
        <v>1033.768284</v>
      </c>
      <c r="S182">
        <v>1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</v>
      </c>
      <c r="G183">
        <v>333.19854700000002</v>
      </c>
      <c r="H183">
        <v>0.39658500000000002</v>
      </c>
      <c r="I183">
        <v>0</v>
      </c>
      <c r="J183">
        <v>0</v>
      </c>
      <c r="K183" t="str">
        <f t="shared" si="7"/>
        <v>0</v>
      </c>
      <c r="L183" t="s">
        <v>50</v>
      </c>
      <c r="M183" t="s">
        <v>51</v>
      </c>
      <c r="N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83">
        <f>VLOOKUP(TableMPI[[#This Row],[Label]],TableAvg[],2,FALSE)</f>
        <v>2083.919367</v>
      </c>
      <c r="P183">
        <f>VLOOKUP(TableMPI[[#This Row],[Label]],TableAvg[],3,FALSE)</f>
        <v>0</v>
      </c>
      <c r="Q183">
        <f>TableMPI[[#This Row],[Avg]]-$U$2*TableMPI[[#This Row],[StdDev]]</f>
        <v>2083.919367</v>
      </c>
      <c r="R183">
        <f>TableMPI[[#This Row],[Avg]]+$U$2*TableMPI[[#This Row],[StdDev]]</f>
        <v>2083.919367</v>
      </c>
      <c r="S183">
        <v>1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12</v>
      </c>
      <c r="F184">
        <v>1</v>
      </c>
      <c r="G184">
        <v>28.767319000000001</v>
      </c>
      <c r="H184">
        <v>0.40538400000000002</v>
      </c>
      <c r="I184">
        <v>2.5942669999999999</v>
      </c>
      <c r="J184">
        <v>0.235842</v>
      </c>
      <c r="K184" t="str">
        <f t="shared" si="7"/>
        <v>0</v>
      </c>
      <c r="L184" t="s">
        <v>50</v>
      </c>
      <c r="M184" t="s">
        <v>51</v>
      </c>
      <c r="N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84">
        <f>VLOOKUP(TableMPI[[#This Row],[Label]],TableAvg[],2,FALSE)</f>
        <v>174.82682649999998</v>
      </c>
      <c r="P184">
        <f>VLOOKUP(TableMPI[[#This Row],[Label]],TableAvg[],3,FALSE)</f>
        <v>5.3027500048680586E-2</v>
      </c>
      <c r="Q184">
        <f>TableMPI[[#This Row],[Avg]]-$U$2*TableMPI[[#This Row],[StdDev]]</f>
        <v>174.72077149990261</v>
      </c>
      <c r="R184">
        <f>TableMPI[[#This Row],[Avg]]+$U$2*TableMPI[[#This Row],[StdDev]]</f>
        <v>174.93288150009735</v>
      </c>
      <c r="S184">
        <v>1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11</v>
      </c>
      <c r="F185">
        <v>1</v>
      </c>
      <c r="G185">
        <v>31.036504999999998</v>
      </c>
      <c r="H185">
        <v>0.15987100000000001</v>
      </c>
      <c r="I185">
        <v>0.38412800000000002</v>
      </c>
      <c r="J185">
        <v>3.8413000000000003E-2</v>
      </c>
      <c r="K185" t="str">
        <f t="shared" si="7"/>
        <v>0</v>
      </c>
      <c r="L185" t="s">
        <v>50</v>
      </c>
      <c r="M185" t="s">
        <v>51</v>
      </c>
      <c r="N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85">
        <f>VLOOKUP(TableMPI[[#This Row],[Label]],TableAvg[],2,FALSE)</f>
        <v>190.876362</v>
      </c>
      <c r="P185">
        <f>VLOOKUP(TableMPI[[#This Row],[Label]],TableAvg[],3,FALSE)</f>
        <v>0.50633999999848645</v>
      </c>
      <c r="Q185">
        <f>TableMPI[[#This Row],[Avg]]-$U$2*TableMPI[[#This Row],[StdDev]]</f>
        <v>189.86368200000302</v>
      </c>
      <c r="R185">
        <f>TableMPI[[#This Row],[Avg]]+$U$2*TableMPI[[#This Row],[StdDev]]</f>
        <v>191.88904199999698</v>
      </c>
      <c r="S185">
        <v>1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10</v>
      </c>
      <c r="F186">
        <v>1</v>
      </c>
      <c r="G186">
        <v>34.037925999999999</v>
      </c>
      <c r="H186">
        <v>0.15765599999999999</v>
      </c>
      <c r="I186">
        <v>0.31402400000000003</v>
      </c>
      <c r="J186">
        <v>3.4891999999999999E-2</v>
      </c>
      <c r="K186" t="str">
        <f t="shared" si="7"/>
        <v>0</v>
      </c>
      <c r="L186" t="s">
        <v>50</v>
      </c>
      <c r="M186" t="s">
        <v>51</v>
      </c>
      <c r="N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86">
        <f>VLOOKUP(TableMPI[[#This Row],[Label]],TableAvg[],2,FALSE)</f>
        <v>209.11237700000001</v>
      </c>
      <c r="P186">
        <f>VLOOKUP(TableMPI[[#This Row],[Label]],TableAvg[],3,FALSE)</f>
        <v>0.13501800000346789</v>
      </c>
      <c r="Q186">
        <f>TableMPI[[#This Row],[Avg]]-$U$2*TableMPI[[#This Row],[StdDev]]</f>
        <v>208.84234099999307</v>
      </c>
      <c r="R186">
        <f>TableMPI[[#This Row],[Avg]]+$U$2*TableMPI[[#This Row],[StdDev]]</f>
        <v>209.38241300000695</v>
      </c>
      <c r="S186">
        <v>1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9</v>
      </c>
      <c r="F187">
        <v>1</v>
      </c>
      <c r="G187">
        <v>37.816355999999999</v>
      </c>
      <c r="H187">
        <v>0.35999399999999998</v>
      </c>
      <c r="I187">
        <v>1.5399780000000001</v>
      </c>
      <c r="J187">
        <v>0.192497</v>
      </c>
      <c r="K187" t="str">
        <f t="shared" si="7"/>
        <v>0</v>
      </c>
      <c r="L187" t="s">
        <v>50</v>
      </c>
      <c r="M187" t="s">
        <v>51</v>
      </c>
      <c r="N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87">
        <f>VLOOKUP(TableMPI[[#This Row],[Label]],TableAvg[],2,FALSE)</f>
        <v>232.02580399999999</v>
      </c>
      <c r="P187">
        <f>VLOOKUP(TableMPI[[#This Row],[Label]],TableAvg[],3,FALSE)</f>
        <v>0</v>
      </c>
      <c r="Q187">
        <f>TableMPI[[#This Row],[Avg]]-$U$2*TableMPI[[#This Row],[StdDev]]</f>
        <v>232.02580399999999</v>
      </c>
      <c r="R187">
        <f>TableMPI[[#This Row],[Avg]]+$U$2*TableMPI[[#This Row],[StdDev]]</f>
        <v>232.02580399999999</v>
      </c>
      <c r="S187">
        <v>1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8</v>
      </c>
      <c r="F188">
        <v>1</v>
      </c>
      <c r="G188">
        <v>42.379863999999998</v>
      </c>
      <c r="H188">
        <v>0.42107099999999997</v>
      </c>
      <c r="I188">
        <v>1.6845239999999999</v>
      </c>
      <c r="J188">
        <v>0.240646</v>
      </c>
      <c r="K188" t="str">
        <f t="shared" si="7"/>
        <v>0</v>
      </c>
      <c r="L188" t="s">
        <v>50</v>
      </c>
      <c r="M188" t="s">
        <v>51</v>
      </c>
      <c r="N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8">
        <f>VLOOKUP(TableMPI[[#This Row],[Label]],TableAvg[],2,FALSE)</f>
        <v>260.09294599999998</v>
      </c>
      <c r="P188">
        <f>VLOOKUP(TableMPI[[#This Row],[Label]],TableAvg[],3,FALSE)</f>
        <v>0</v>
      </c>
      <c r="Q188">
        <f>TableMPI[[#This Row],[Avg]]-$U$2*TableMPI[[#This Row],[StdDev]]</f>
        <v>260.09294599999998</v>
      </c>
      <c r="R188">
        <f>TableMPI[[#This Row],[Avg]]+$U$2*TableMPI[[#This Row],[StdDev]]</f>
        <v>260.09294599999998</v>
      </c>
      <c r="S188">
        <v>1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7</v>
      </c>
      <c r="F189">
        <v>1</v>
      </c>
      <c r="G189">
        <v>48.211205999999997</v>
      </c>
      <c r="H189">
        <v>0.37966899999999998</v>
      </c>
      <c r="I189">
        <v>1.2459119999999999</v>
      </c>
      <c r="J189">
        <v>0.207652</v>
      </c>
      <c r="K189" t="str">
        <f t="shared" si="7"/>
        <v>0</v>
      </c>
      <c r="L189" t="s">
        <v>50</v>
      </c>
      <c r="M189" t="s">
        <v>51</v>
      </c>
      <c r="N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89">
        <f>VLOOKUP(TableMPI[[#This Row],[Label]],TableAvg[],2,FALSE)</f>
        <v>297.04386299999999</v>
      </c>
      <c r="P189">
        <f>VLOOKUP(TableMPI[[#This Row],[Label]],TableAvg[],3,FALSE)</f>
        <v>0</v>
      </c>
      <c r="Q189">
        <f>TableMPI[[#This Row],[Avg]]-$U$2*TableMPI[[#This Row],[StdDev]]</f>
        <v>297.04386299999999</v>
      </c>
      <c r="R189">
        <f>TableMPI[[#This Row],[Avg]]+$U$2*TableMPI[[#This Row],[StdDev]]</f>
        <v>297.04386299999999</v>
      </c>
      <c r="S189">
        <v>1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6</v>
      </c>
      <c r="F190">
        <v>1</v>
      </c>
      <c r="G190">
        <v>55.971321000000003</v>
      </c>
      <c r="H190">
        <v>0.37440699999999999</v>
      </c>
      <c r="I190">
        <v>1.043911</v>
      </c>
      <c r="J190">
        <v>0.208782</v>
      </c>
      <c r="K190" t="str">
        <f t="shared" si="7"/>
        <v>0</v>
      </c>
      <c r="L190" t="s">
        <v>50</v>
      </c>
      <c r="M190" t="s">
        <v>51</v>
      </c>
      <c r="N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90">
        <f>VLOOKUP(TableMPI[[#This Row],[Label]],TableAvg[],2,FALSE)</f>
        <v>346.274833</v>
      </c>
      <c r="P190">
        <f>VLOOKUP(TableMPI[[#This Row],[Label]],TableAvg[],3,FALSE)</f>
        <v>0</v>
      </c>
      <c r="Q190">
        <f>TableMPI[[#This Row],[Avg]]-$U$2*TableMPI[[#This Row],[StdDev]]</f>
        <v>346.274833</v>
      </c>
      <c r="R190">
        <f>TableMPI[[#This Row],[Avg]]+$U$2*TableMPI[[#This Row],[StdDev]]</f>
        <v>346.274833</v>
      </c>
      <c r="S190">
        <v>1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5</v>
      </c>
      <c r="F191">
        <v>1</v>
      </c>
      <c r="G191">
        <v>67.422456999999994</v>
      </c>
      <c r="H191">
        <v>0.40642800000000001</v>
      </c>
      <c r="I191">
        <v>0.97072000000000003</v>
      </c>
      <c r="J191">
        <v>0.24268000000000001</v>
      </c>
      <c r="K191" t="str">
        <f t="shared" si="7"/>
        <v>0</v>
      </c>
      <c r="L191" t="s">
        <v>50</v>
      </c>
      <c r="M191" t="s">
        <v>51</v>
      </c>
      <c r="N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91">
        <f>VLOOKUP(TableMPI[[#This Row],[Label]],TableAvg[],2,FALSE)</f>
        <v>414.10621800000001</v>
      </c>
      <c r="P191">
        <f>VLOOKUP(TableMPI[[#This Row],[Label]],TableAvg[],3,FALSE)</f>
        <v>0</v>
      </c>
      <c r="Q191">
        <f>TableMPI[[#This Row],[Avg]]-$U$2*TableMPI[[#This Row],[StdDev]]</f>
        <v>414.10621800000001</v>
      </c>
      <c r="R191">
        <f>TableMPI[[#This Row],[Avg]]+$U$2*TableMPI[[#This Row],[StdDev]]</f>
        <v>414.10621800000001</v>
      </c>
      <c r="S191">
        <v>1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4</v>
      </c>
      <c r="F192">
        <v>1</v>
      </c>
      <c r="G192">
        <v>83.881264000000002</v>
      </c>
      <c r="H192">
        <v>0.41937400000000002</v>
      </c>
      <c r="I192">
        <v>0.70057499999999995</v>
      </c>
      <c r="J192">
        <v>0.23352500000000001</v>
      </c>
      <c r="K192" t="str">
        <f t="shared" si="7"/>
        <v>0</v>
      </c>
      <c r="L192" t="s">
        <v>50</v>
      </c>
      <c r="M192" t="s">
        <v>51</v>
      </c>
      <c r="N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92">
        <f>VLOOKUP(TableMPI[[#This Row],[Label]],TableAvg[],2,FALSE)</f>
        <v>517.03048899999999</v>
      </c>
      <c r="P192">
        <f>VLOOKUP(TableMPI[[#This Row],[Label]],TableAvg[],3,FALSE)</f>
        <v>0</v>
      </c>
      <c r="Q192">
        <f>TableMPI[[#This Row],[Avg]]-$U$2*TableMPI[[#This Row],[StdDev]]</f>
        <v>517.03048899999999</v>
      </c>
      <c r="R192">
        <f>TableMPI[[#This Row],[Avg]]+$U$2*TableMPI[[#This Row],[StdDev]]</f>
        <v>517.03048899999999</v>
      </c>
      <c r="S192">
        <v>1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3</v>
      </c>
      <c r="F193">
        <v>1</v>
      </c>
      <c r="G193">
        <v>111.404545</v>
      </c>
      <c r="H193">
        <v>0.42229299999999997</v>
      </c>
      <c r="I193">
        <v>0.488404</v>
      </c>
      <c r="J193">
        <v>0.244202</v>
      </c>
      <c r="K193" t="str">
        <f t="shared" si="7"/>
        <v>0</v>
      </c>
      <c r="L193" t="s">
        <v>50</v>
      </c>
      <c r="M193" t="s">
        <v>51</v>
      </c>
      <c r="N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93">
        <f>VLOOKUP(TableMPI[[#This Row],[Label]],TableAvg[],2,FALSE)</f>
        <v>689.58723399999997</v>
      </c>
      <c r="P193">
        <f>VLOOKUP(TableMPI[[#This Row],[Label]],TableAvg[],3,FALSE)</f>
        <v>0</v>
      </c>
      <c r="Q193">
        <f>TableMPI[[#This Row],[Avg]]-$U$2*TableMPI[[#This Row],[StdDev]]</f>
        <v>689.58723399999997</v>
      </c>
      <c r="R193">
        <f>TableMPI[[#This Row],[Avg]]+$U$2*TableMPI[[#This Row],[StdDev]]</f>
        <v>689.58723399999997</v>
      </c>
      <c r="S193">
        <v>1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2</v>
      </c>
      <c r="F194">
        <v>1</v>
      </c>
      <c r="G194">
        <v>166.12338299999999</v>
      </c>
      <c r="H194">
        <v>0.44250099999999998</v>
      </c>
      <c r="I194">
        <v>0.26725500000000002</v>
      </c>
      <c r="J194">
        <v>0.26725500000000002</v>
      </c>
      <c r="K194" t="str">
        <f t="shared" si="7"/>
        <v>0</v>
      </c>
      <c r="L194" t="s">
        <v>50</v>
      </c>
      <c r="M194" t="s">
        <v>51</v>
      </c>
      <c r="N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94">
        <f>VLOOKUP(TableMPI[[#This Row],[Label]],TableAvg[],2,FALSE)</f>
        <v>1033.768284</v>
      </c>
      <c r="P194">
        <f>VLOOKUP(TableMPI[[#This Row],[Label]],TableAvg[],3,FALSE)</f>
        <v>0</v>
      </c>
      <c r="Q194">
        <f>TableMPI[[#This Row],[Avg]]-$U$2*TableMPI[[#This Row],[StdDev]]</f>
        <v>1033.768284</v>
      </c>
      <c r="R194">
        <f>TableMPI[[#This Row],[Avg]]+$U$2*TableMPI[[#This Row],[StdDev]]</f>
        <v>1033.768284</v>
      </c>
      <c r="S194">
        <v>1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</v>
      </c>
      <c r="G195">
        <v>333.18265000000002</v>
      </c>
      <c r="H195">
        <v>0.38553999999999999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95">
        <f>VLOOKUP(TableMPI[[#This Row],[Label]],TableAvg[],2,FALSE)</f>
        <v>2083.919367</v>
      </c>
      <c r="P195">
        <f>VLOOKUP(TableMPI[[#This Row],[Label]],TableAvg[],3,FALSE)</f>
        <v>0</v>
      </c>
      <c r="Q195">
        <f>TableMPI[[#This Row],[Avg]]-$U$2*TableMPI[[#This Row],[StdDev]]</f>
        <v>2083.919367</v>
      </c>
      <c r="R195">
        <f>TableMPI[[#This Row],[Avg]]+$U$2*TableMPI[[#This Row],[StdDev]]</f>
        <v>2083.919367</v>
      </c>
      <c r="S195">
        <v>1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12</v>
      </c>
      <c r="F196">
        <v>1</v>
      </c>
      <c r="G196">
        <v>28.725581999999999</v>
      </c>
      <c r="H196">
        <v>0.35609400000000002</v>
      </c>
      <c r="I196">
        <v>2.1412209999999998</v>
      </c>
      <c r="J196">
        <v>0.194656</v>
      </c>
      <c r="K196" t="str">
        <f t="shared" si="7"/>
        <v>0</v>
      </c>
      <c r="L196" t="s">
        <v>50</v>
      </c>
      <c r="M196" t="s">
        <v>51</v>
      </c>
      <c r="N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96">
        <f>VLOOKUP(TableMPI[[#This Row],[Label]],TableAvg[],2,FALSE)</f>
        <v>174.82682649999998</v>
      </c>
      <c r="P196">
        <f>VLOOKUP(TableMPI[[#This Row],[Label]],TableAvg[],3,FALSE)</f>
        <v>5.3027500048680586E-2</v>
      </c>
      <c r="Q196">
        <f>TableMPI[[#This Row],[Avg]]-$U$2*TableMPI[[#This Row],[StdDev]]</f>
        <v>174.72077149990261</v>
      </c>
      <c r="R196">
        <f>TableMPI[[#This Row],[Avg]]+$U$2*TableMPI[[#This Row],[StdDev]]</f>
        <v>174.93288150009735</v>
      </c>
      <c r="S196">
        <v>1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11</v>
      </c>
      <c r="F197">
        <v>1</v>
      </c>
      <c r="G197">
        <v>31.063811999999999</v>
      </c>
      <c r="H197">
        <v>0.16037699999999999</v>
      </c>
      <c r="I197">
        <v>0.39844000000000002</v>
      </c>
      <c r="J197">
        <v>3.9843999999999997E-2</v>
      </c>
      <c r="K197" t="str">
        <f t="shared" si="7"/>
        <v>0</v>
      </c>
      <c r="L197" t="s">
        <v>50</v>
      </c>
      <c r="M197" t="s">
        <v>51</v>
      </c>
      <c r="N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97">
        <f>VLOOKUP(TableMPI[[#This Row],[Label]],TableAvg[],2,FALSE)</f>
        <v>190.876362</v>
      </c>
      <c r="P197">
        <f>VLOOKUP(TableMPI[[#This Row],[Label]],TableAvg[],3,FALSE)</f>
        <v>0.50633999999848645</v>
      </c>
      <c r="Q197">
        <f>TableMPI[[#This Row],[Avg]]-$U$2*TableMPI[[#This Row],[StdDev]]</f>
        <v>189.86368200000302</v>
      </c>
      <c r="R197">
        <f>TableMPI[[#This Row],[Avg]]+$U$2*TableMPI[[#This Row],[StdDev]]</f>
        <v>191.88904199999698</v>
      </c>
      <c r="S197">
        <v>1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10</v>
      </c>
      <c r="F198">
        <v>1</v>
      </c>
      <c r="G198">
        <v>33.964512999999997</v>
      </c>
      <c r="H198">
        <v>0.15252599999999999</v>
      </c>
      <c r="I198">
        <v>0.276223</v>
      </c>
      <c r="J198">
        <v>3.0691E-2</v>
      </c>
      <c r="K198" t="str">
        <f t="shared" si="7"/>
        <v>0</v>
      </c>
      <c r="L198" t="s">
        <v>50</v>
      </c>
      <c r="M198" t="s">
        <v>51</v>
      </c>
      <c r="N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98">
        <f>VLOOKUP(TableMPI[[#This Row],[Label]],TableAvg[],2,FALSE)</f>
        <v>209.11237700000001</v>
      </c>
      <c r="P198">
        <f>VLOOKUP(TableMPI[[#This Row],[Label]],TableAvg[],3,FALSE)</f>
        <v>0.13501800000346789</v>
      </c>
      <c r="Q198">
        <f>TableMPI[[#This Row],[Avg]]-$U$2*TableMPI[[#This Row],[StdDev]]</f>
        <v>208.84234099999307</v>
      </c>
      <c r="R198">
        <f>TableMPI[[#This Row],[Avg]]+$U$2*TableMPI[[#This Row],[StdDev]]</f>
        <v>209.38241300000695</v>
      </c>
      <c r="S198">
        <v>1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9</v>
      </c>
      <c r="F199">
        <v>1</v>
      </c>
      <c r="G199">
        <v>37.84646</v>
      </c>
      <c r="H199">
        <v>0.42188100000000001</v>
      </c>
      <c r="I199">
        <v>1.988083</v>
      </c>
      <c r="J199">
        <v>0.24851000000000001</v>
      </c>
      <c r="K199" t="str">
        <f t="shared" si="7"/>
        <v>0</v>
      </c>
      <c r="L199" t="s">
        <v>50</v>
      </c>
      <c r="M199" t="s">
        <v>51</v>
      </c>
      <c r="N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99">
        <f>VLOOKUP(TableMPI[[#This Row],[Label]],TableAvg[],2,FALSE)</f>
        <v>232.02580399999999</v>
      </c>
      <c r="P199">
        <f>VLOOKUP(TableMPI[[#This Row],[Label]],TableAvg[],3,FALSE)</f>
        <v>0</v>
      </c>
      <c r="Q199">
        <f>TableMPI[[#This Row],[Avg]]-$U$2*TableMPI[[#This Row],[StdDev]]</f>
        <v>232.02580399999999</v>
      </c>
      <c r="R199">
        <f>TableMPI[[#This Row],[Avg]]+$U$2*TableMPI[[#This Row],[StdDev]]</f>
        <v>232.02580399999999</v>
      </c>
      <c r="S199">
        <v>1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8</v>
      </c>
      <c r="F200">
        <v>1</v>
      </c>
      <c r="G200">
        <v>42.326920000000001</v>
      </c>
      <c r="H200">
        <v>0.40034900000000001</v>
      </c>
      <c r="I200">
        <v>1.584662</v>
      </c>
      <c r="J200">
        <v>0.22638</v>
      </c>
      <c r="K200" t="str">
        <f t="shared" si="7"/>
        <v>0</v>
      </c>
      <c r="L200" t="s">
        <v>50</v>
      </c>
      <c r="M200" t="s">
        <v>51</v>
      </c>
      <c r="N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00">
        <f>VLOOKUP(TableMPI[[#This Row],[Label]],TableAvg[],2,FALSE)</f>
        <v>260.09294599999998</v>
      </c>
      <c r="P200">
        <f>VLOOKUP(TableMPI[[#This Row],[Label]],TableAvg[],3,FALSE)</f>
        <v>0</v>
      </c>
      <c r="Q200">
        <f>TableMPI[[#This Row],[Avg]]-$U$2*TableMPI[[#This Row],[StdDev]]</f>
        <v>260.09294599999998</v>
      </c>
      <c r="R200">
        <f>TableMPI[[#This Row],[Avg]]+$U$2*TableMPI[[#This Row],[StdDev]]</f>
        <v>260.09294599999998</v>
      </c>
      <c r="S200">
        <v>1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7</v>
      </c>
      <c r="F201">
        <v>1</v>
      </c>
      <c r="G201">
        <v>48.166907000000002</v>
      </c>
      <c r="H201">
        <v>0.37578</v>
      </c>
      <c r="I201">
        <v>1.1703889999999999</v>
      </c>
      <c r="J201">
        <v>0.19506499999999999</v>
      </c>
      <c r="K201" t="str">
        <f t="shared" si="7"/>
        <v>0</v>
      </c>
      <c r="L201" t="s">
        <v>50</v>
      </c>
      <c r="M201" t="s">
        <v>51</v>
      </c>
      <c r="N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01">
        <f>VLOOKUP(TableMPI[[#This Row],[Label]],TableAvg[],2,FALSE)</f>
        <v>297.04386299999999</v>
      </c>
      <c r="P201">
        <f>VLOOKUP(TableMPI[[#This Row],[Label]],TableAvg[],3,FALSE)</f>
        <v>0</v>
      </c>
      <c r="Q201">
        <f>TableMPI[[#This Row],[Avg]]-$U$2*TableMPI[[#This Row],[StdDev]]</f>
        <v>297.04386299999999</v>
      </c>
      <c r="R201">
        <f>TableMPI[[#This Row],[Avg]]+$U$2*TableMPI[[#This Row],[StdDev]]</f>
        <v>297.04386299999999</v>
      </c>
      <c r="S201">
        <v>1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6</v>
      </c>
      <c r="F202">
        <v>1</v>
      </c>
      <c r="G202">
        <v>55.985415000000003</v>
      </c>
      <c r="H202">
        <v>0.40559600000000001</v>
      </c>
      <c r="I202">
        <v>1.2077469999999999</v>
      </c>
      <c r="J202">
        <v>0.24154900000000001</v>
      </c>
      <c r="K202" t="str">
        <f t="shared" si="7"/>
        <v>0</v>
      </c>
      <c r="L202" t="s">
        <v>50</v>
      </c>
      <c r="M202" t="s">
        <v>51</v>
      </c>
      <c r="N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2">
        <f>VLOOKUP(TableMPI[[#This Row],[Label]],TableAvg[],2,FALSE)</f>
        <v>346.274833</v>
      </c>
      <c r="P202">
        <f>VLOOKUP(TableMPI[[#This Row],[Label]],TableAvg[],3,FALSE)</f>
        <v>0</v>
      </c>
      <c r="Q202">
        <f>TableMPI[[#This Row],[Avg]]-$U$2*TableMPI[[#This Row],[StdDev]]</f>
        <v>346.274833</v>
      </c>
      <c r="R202">
        <f>TableMPI[[#This Row],[Avg]]+$U$2*TableMPI[[#This Row],[StdDev]]</f>
        <v>346.274833</v>
      </c>
      <c r="S202">
        <v>1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5</v>
      </c>
      <c r="F203">
        <v>1</v>
      </c>
      <c r="G203">
        <v>67.406092999999998</v>
      </c>
      <c r="H203">
        <v>0.43226599999999998</v>
      </c>
      <c r="I203">
        <v>1.0407500000000001</v>
      </c>
      <c r="J203">
        <v>0.26018799999999997</v>
      </c>
      <c r="K203" t="str">
        <f t="shared" si="7"/>
        <v>0</v>
      </c>
      <c r="L203" t="s">
        <v>50</v>
      </c>
      <c r="M203" t="s">
        <v>51</v>
      </c>
      <c r="N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03">
        <f>VLOOKUP(TableMPI[[#This Row],[Label]],TableAvg[],2,FALSE)</f>
        <v>414.10621800000001</v>
      </c>
      <c r="P203">
        <f>VLOOKUP(TableMPI[[#This Row],[Label]],TableAvg[],3,FALSE)</f>
        <v>0</v>
      </c>
      <c r="Q203">
        <f>TableMPI[[#This Row],[Avg]]-$U$2*TableMPI[[#This Row],[StdDev]]</f>
        <v>414.10621800000001</v>
      </c>
      <c r="R203">
        <f>TableMPI[[#This Row],[Avg]]+$U$2*TableMPI[[#This Row],[StdDev]]</f>
        <v>414.10621800000001</v>
      </c>
      <c r="S203">
        <v>1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4</v>
      </c>
      <c r="F204">
        <v>1</v>
      </c>
      <c r="G204">
        <v>83.886071999999999</v>
      </c>
      <c r="H204">
        <v>0.39102100000000001</v>
      </c>
      <c r="I204">
        <v>0.64995199999999997</v>
      </c>
      <c r="J204">
        <v>0.21665100000000001</v>
      </c>
      <c r="K204" t="str">
        <f t="shared" si="7"/>
        <v>0</v>
      </c>
      <c r="L204" t="s">
        <v>50</v>
      </c>
      <c r="M204" t="s">
        <v>51</v>
      </c>
      <c r="N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04">
        <f>VLOOKUP(TableMPI[[#This Row],[Label]],TableAvg[],2,FALSE)</f>
        <v>517.03048899999999</v>
      </c>
      <c r="P204">
        <f>VLOOKUP(TableMPI[[#This Row],[Label]],TableAvg[],3,FALSE)</f>
        <v>0</v>
      </c>
      <c r="Q204">
        <f>TableMPI[[#This Row],[Avg]]-$U$2*TableMPI[[#This Row],[StdDev]]</f>
        <v>517.03048899999999</v>
      </c>
      <c r="R204">
        <f>TableMPI[[#This Row],[Avg]]+$U$2*TableMPI[[#This Row],[StdDev]]</f>
        <v>517.03048899999999</v>
      </c>
      <c r="S204">
        <v>1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3</v>
      </c>
      <c r="F205">
        <v>1</v>
      </c>
      <c r="G205">
        <v>111.394764</v>
      </c>
      <c r="H205">
        <v>0.42630699999999999</v>
      </c>
      <c r="I205">
        <v>0.52844599999999997</v>
      </c>
      <c r="J205">
        <v>0.26422299999999999</v>
      </c>
      <c r="K205" t="str">
        <f t="shared" ref="K205:K236" si="8">MID(M205,22,1)</f>
        <v>0</v>
      </c>
      <c r="L205" t="s">
        <v>50</v>
      </c>
      <c r="M205" t="s">
        <v>51</v>
      </c>
      <c r="N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05">
        <f>VLOOKUP(TableMPI[[#This Row],[Label]],TableAvg[],2,FALSE)</f>
        <v>689.58723399999997</v>
      </c>
      <c r="P205">
        <f>VLOOKUP(TableMPI[[#This Row],[Label]],TableAvg[],3,FALSE)</f>
        <v>0</v>
      </c>
      <c r="Q205">
        <f>TableMPI[[#This Row],[Avg]]-$U$2*TableMPI[[#This Row],[StdDev]]</f>
        <v>689.58723399999997</v>
      </c>
      <c r="R205">
        <f>TableMPI[[#This Row],[Avg]]+$U$2*TableMPI[[#This Row],[StdDev]]</f>
        <v>689.58723399999997</v>
      </c>
      <c r="S205">
        <v>1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2</v>
      </c>
      <c r="F206">
        <v>1</v>
      </c>
      <c r="G206">
        <v>166.10439099999999</v>
      </c>
      <c r="H206">
        <v>0.43374000000000001</v>
      </c>
      <c r="I206">
        <v>0.25438899999999998</v>
      </c>
      <c r="J206">
        <v>0.25438899999999998</v>
      </c>
      <c r="K206" t="str">
        <f t="shared" si="8"/>
        <v>0</v>
      </c>
      <c r="L206" t="s">
        <v>50</v>
      </c>
      <c r="M206" t="s">
        <v>51</v>
      </c>
      <c r="N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06">
        <f>VLOOKUP(TableMPI[[#This Row],[Label]],TableAvg[],2,FALSE)</f>
        <v>1033.768284</v>
      </c>
      <c r="P206">
        <f>VLOOKUP(TableMPI[[#This Row],[Label]],TableAvg[],3,FALSE)</f>
        <v>0</v>
      </c>
      <c r="Q206">
        <f>TableMPI[[#This Row],[Avg]]-$U$2*TableMPI[[#This Row],[StdDev]]</f>
        <v>1033.768284</v>
      </c>
      <c r="R206">
        <f>TableMPI[[#This Row],[Avg]]+$U$2*TableMPI[[#This Row],[StdDev]]</f>
        <v>1033.768284</v>
      </c>
      <c r="S206">
        <v>1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</v>
      </c>
      <c r="G207">
        <v>332.92208399999998</v>
      </c>
      <c r="H207">
        <v>0.396928</v>
      </c>
      <c r="I207">
        <v>0</v>
      </c>
      <c r="J207">
        <v>0</v>
      </c>
      <c r="K207" t="str">
        <f t="shared" si="8"/>
        <v>0</v>
      </c>
      <c r="L207" t="s">
        <v>50</v>
      </c>
      <c r="M207" t="s">
        <v>51</v>
      </c>
      <c r="N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07">
        <f>VLOOKUP(TableMPI[[#This Row],[Label]],TableAvg[],2,FALSE)</f>
        <v>2083.919367</v>
      </c>
      <c r="P207">
        <f>VLOOKUP(TableMPI[[#This Row],[Label]],TableAvg[],3,FALSE)</f>
        <v>0</v>
      </c>
      <c r="Q207">
        <f>TableMPI[[#This Row],[Avg]]-$U$2*TableMPI[[#This Row],[StdDev]]</f>
        <v>2083.919367</v>
      </c>
      <c r="R207">
        <f>TableMPI[[#This Row],[Avg]]+$U$2*TableMPI[[#This Row],[StdDev]]</f>
        <v>2083.919367</v>
      </c>
      <c r="S207">
        <v>1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12</v>
      </c>
      <c r="F208">
        <v>1</v>
      </c>
      <c r="G208">
        <v>28.802772999999998</v>
      </c>
      <c r="H208">
        <v>0.46610299999999999</v>
      </c>
      <c r="I208">
        <v>3.1950609999999999</v>
      </c>
      <c r="J208">
        <v>0.29046</v>
      </c>
      <c r="K208" t="str">
        <f t="shared" si="8"/>
        <v>0</v>
      </c>
      <c r="L208" t="s">
        <v>50</v>
      </c>
      <c r="M208" t="s">
        <v>51</v>
      </c>
      <c r="N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08">
        <f>VLOOKUP(TableMPI[[#This Row],[Label]],TableAvg[],2,FALSE)</f>
        <v>174.82682649999998</v>
      </c>
      <c r="P208">
        <f>VLOOKUP(TableMPI[[#This Row],[Label]],TableAvg[],3,FALSE)</f>
        <v>5.3027500048680586E-2</v>
      </c>
      <c r="Q208">
        <f>TableMPI[[#This Row],[Avg]]-$U$2*TableMPI[[#This Row],[StdDev]]</f>
        <v>174.72077149990261</v>
      </c>
      <c r="R208">
        <f>TableMPI[[#This Row],[Avg]]+$U$2*TableMPI[[#This Row],[StdDev]]</f>
        <v>174.93288150009735</v>
      </c>
      <c r="S208">
        <v>1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11</v>
      </c>
      <c r="F209">
        <v>1</v>
      </c>
      <c r="G209">
        <v>31.058263</v>
      </c>
      <c r="H209">
        <v>0.15859200000000001</v>
      </c>
      <c r="I209">
        <v>0.36264200000000002</v>
      </c>
      <c r="J209">
        <v>3.6263999999999998E-2</v>
      </c>
      <c r="K209" t="str">
        <f t="shared" si="8"/>
        <v>0</v>
      </c>
      <c r="L209" t="s">
        <v>50</v>
      </c>
      <c r="M209" t="s">
        <v>51</v>
      </c>
      <c r="N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09">
        <f>VLOOKUP(TableMPI[[#This Row],[Label]],TableAvg[],2,FALSE)</f>
        <v>190.876362</v>
      </c>
      <c r="P209">
        <f>VLOOKUP(TableMPI[[#This Row],[Label]],TableAvg[],3,FALSE)</f>
        <v>0.50633999999848645</v>
      </c>
      <c r="Q209">
        <f>TableMPI[[#This Row],[Avg]]-$U$2*TableMPI[[#This Row],[StdDev]]</f>
        <v>189.86368200000302</v>
      </c>
      <c r="R209">
        <f>TableMPI[[#This Row],[Avg]]+$U$2*TableMPI[[#This Row],[StdDev]]</f>
        <v>191.88904199999698</v>
      </c>
      <c r="S209">
        <v>1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10</v>
      </c>
      <c r="F210">
        <v>1</v>
      </c>
      <c r="G210">
        <v>34.018873999999997</v>
      </c>
      <c r="H210">
        <v>0.15384300000000001</v>
      </c>
      <c r="I210">
        <v>0.28367799999999999</v>
      </c>
      <c r="J210">
        <v>3.1519999999999999E-2</v>
      </c>
      <c r="K210" t="str">
        <f t="shared" si="8"/>
        <v>0</v>
      </c>
      <c r="L210" t="s">
        <v>50</v>
      </c>
      <c r="M210" t="s">
        <v>51</v>
      </c>
      <c r="N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10">
        <f>VLOOKUP(TableMPI[[#This Row],[Label]],TableAvg[],2,FALSE)</f>
        <v>209.11237700000001</v>
      </c>
      <c r="P210">
        <f>VLOOKUP(TableMPI[[#This Row],[Label]],TableAvg[],3,FALSE)</f>
        <v>0.13501800000346789</v>
      </c>
      <c r="Q210">
        <f>TableMPI[[#This Row],[Avg]]-$U$2*TableMPI[[#This Row],[StdDev]]</f>
        <v>208.84234099999307</v>
      </c>
      <c r="R210">
        <f>TableMPI[[#This Row],[Avg]]+$U$2*TableMPI[[#This Row],[StdDev]]</f>
        <v>209.38241300000695</v>
      </c>
      <c r="S210">
        <v>1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9</v>
      </c>
      <c r="F211">
        <v>1</v>
      </c>
      <c r="G211">
        <v>37.810811999999999</v>
      </c>
      <c r="H211">
        <v>0.382384</v>
      </c>
      <c r="I211">
        <v>1.7062660000000001</v>
      </c>
      <c r="J211">
        <v>0.213283</v>
      </c>
      <c r="K211" t="str">
        <f t="shared" si="8"/>
        <v>0</v>
      </c>
      <c r="L211" t="s">
        <v>50</v>
      </c>
      <c r="M211" t="s">
        <v>51</v>
      </c>
      <c r="N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11">
        <f>VLOOKUP(TableMPI[[#This Row],[Label]],TableAvg[],2,FALSE)</f>
        <v>232.02580399999999</v>
      </c>
      <c r="P211">
        <f>VLOOKUP(TableMPI[[#This Row],[Label]],TableAvg[],3,FALSE)</f>
        <v>0</v>
      </c>
      <c r="Q211">
        <f>TableMPI[[#This Row],[Avg]]-$U$2*TableMPI[[#This Row],[StdDev]]</f>
        <v>232.02580399999999</v>
      </c>
      <c r="R211">
        <f>TableMPI[[#This Row],[Avg]]+$U$2*TableMPI[[#This Row],[StdDev]]</f>
        <v>232.02580399999999</v>
      </c>
      <c r="S211">
        <v>1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8</v>
      </c>
      <c r="F212">
        <v>1</v>
      </c>
      <c r="G212">
        <v>42.342574999999997</v>
      </c>
      <c r="H212">
        <v>0.415968</v>
      </c>
      <c r="I212">
        <v>1.671951</v>
      </c>
      <c r="J212">
        <v>0.23885000000000001</v>
      </c>
      <c r="K212" t="str">
        <f t="shared" si="8"/>
        <v>0</v>
      </c>
      <c r="L212" t="s">
        <v>50</v>
      </c>
      <c r="M212" t="s">
        <v>51</v>
      </c>
      <c r="N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12">
        <f>VLOOKUP(TableMPI[[#This Row],[Label]],TableAvg[],2,FALSE)</f>
        <v>260.09294599999998</v>
      </c>
      <c r="P212">
        <f>VLOOKUP(TableMPI[[#This Row],[Label]],TableAvg[],3,FALSE)</f>
        <v>0</v>
      </c>
      <c r="Q212">
        <f>TableMPI[[#This Row],[Avg]]-$U$2*TableMPI[[#This Row],[StdDev]]</f>
        <v>260.09294599999998</v>
      </c>
      <c r="R212">
        <f>TableMPI[[#This Row],[Avg]]+$U$2*TableMPI[[#This Row],[StdDev]]</f>
        <v>260.09294599999998</v>
      </c>
      <c r="S212">
        <v>1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7</v>
      </c>
      <c r="F213">
        <v>1</v>
      </c>
      <c r="G213">
        <v>48.169384999999998</v>
      </c>
      <c r="H213">
        <v>0.38488299999999998</v>
      </c>
      <c r="I213">
        <v>1.2738830000000001</v>
      </c>
      <c r="J213">
        <v>0.212314</v>
      </c>
      <c r="K213" t="str">
        <f t="shared" si="8"/>
        <v>0</v>
      </c>
      <c r="L213" t="s">
        <v>50</v>
      </c>
      <c r="M213" t="s">
        <v>51</v>
      </c>
      <c r="N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13">
        <f>VLOOKUP(TableMPI[[#This Row],[Label]],TableAvg[],2,FALSE)</f>
        <v>297.04386299999999</v>
      </c>
      <c r="P213">
        <f>VLOOKUP(TableMPI[[#This Row],[Label]],TableAvg[],3,FALSE)</f>
        <v>0</v>
      </c>
      <c r="Q213">
        <f>TableMPI[[#This Row],[Avg]]-$U$2*TableMPI[[#This Row],[StdDev]]</f>
        <v>297.04386299999999</v>
      </c>
      <c r="R213">
        <f>TableMPI[[#This Row],[Avg]]+$U$2*TableMPI[[#This Row],[StdDev]]</f>
        <v>297.04386299999999</v>
      </c>
      <c r="S213">
        <v>1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6</v>
      </c>
      <c r="F214">
        <v>1</v>
      </c>
      <c r="G214">
        <v>55.953719</v>
      </c>
      <c r="H214">
        <v>0.37465799999999999</v>
      </c>
      <c r="I214">
        <v>1.006947</v>
      </c>
      <c r="J214">
        <v>0.20138900000000001</v>
      </c>
      <c r="K214" t="str">
        <f t="shared" si="8"/>
        <v>0</v>
      </c>
      <c r="L214" t="s">
        <v>50</v>
      </c>
      <c r="M214" t="s">
        <v>51</v>
      </c>
      <c r="N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14">
        <f>VLOOKUP(TableMPI[[#This Row],[Label]],TableAvg[],2,FALSE)</f>
        <v>346.274833</v>
      </c>
      <c r="P214">
        <f>VLOOKUP(TableMPI[[#This Row],[Label]],TableAvg[],3,FALSE)</f>
        <v>0</v>
      </c>
      <c r="Q214">
        <f>TableMPI[[#This Row],[Avg]]-$U$2*TableMPI[[#This Row],[StdDev]]</f>
        <v>346.274833</v>
      </c>
      <c r="R214">
        <f>TableMPI[[#This Row],[Avg]]+$U$2*TableMPI[[#This Row],[StdDev]]</f>
        <v>346.274833</v>
      </c>
      <c r="S214">
        <v>1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5</v>
      </c>
      <c r="F215">
        <v>1</v>
      </c>
      <c r="G215">
        <v>67.474376000000007</v>
      </c>
      <c r="H215">
        <v>0.44832899999999998</v>
      </c>
      <c r="I215">
        <v>1.1068519999999999</v>
      </c>
      <c r="J215">
        <v>0.27671299999999999</v>
      </c>
      <c r="K215" t="str">
        <f t="shared" si="8"/>
        <v>0</v>
      </c>
      <c r="L215" t="s">
        <v>50</v>
      </c>
      <c r="M215" t="s">
        <v>51</v>
      </c>
      <c r="N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5">
        <f>VLOOKUP(TableMPI[[#This Row],[Label]],TableAvg[],2,FALSE)</f>
        <v>414.10621800000001</v>
      </c>
      <c r="P215">
        <f>VLOOKUP(TableMPI[[#This Row],[Label]],TableAvg[],3,FALSE)</f>
        <v>0</v>
      </c>
      <c r="Q215">
        <f>TableMPI[[#This Row],[Avg]]-$U$2*TableMPI[[#This Row],[StdDev]]</f>
        <v>414.10621800000001</v>
      </c>
      <c r="R215">
        <f>TableMPI[[#This Row],[Avg]]+$U$2*TableMPI[[#This Row],[StdDev]]</f>
        <v>414.10621800000001</v>
      </c>
      <c r="S215">
        <v>1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4</v>
      </c>
      <c r="F216">
        <v>1</v>
      </c>
      <c r="G216">
        <v>83.867260999999999</v>
      </c>
      <c r="H216">
        <v>0.38418600000000003</v>
      </c>
      <c r="I216">
        <v>0.63935900000000001</v>
      </c>
      <c r="J216">
        <v>0.21312</v>
      </c>
      <c r="K216" t="str">
        <f t="shared" si="8"/>
        <v>0</v>
      </c>
      <c r="L216" t="s">
        <v>50</v>
      </c>
      <c r="M216" t="s">
        <v>51</v>
      </c>
      <c r="N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16">
        <f>VLOOKUP(TableMPI[[#This Row],[Label]],TableAvg[],2,FALSE)</f>
        <v>517.03048899999999</v>
      </c>
      <c r="P216">
        <f>VLOOKUP(TableMPI[[#This Row],[Label]],TableAvg[],3,FALSE)</f>
        <v>0</v>
      </c>
      <c r="Q216">
        <f>TableMPI[[#This Row],[Avg]]-$U$2*TableMPI[[#This Row],[StdDev]]</f>
        <v>517.03048899999999</v>
      </c>
      <c r="R216">
        <f>TableMPI[[#This Row],[Avg]]+$U$2*TableMPI[[#This Row],[StdDev]]</f>
        <v>517.03048899999999</v>
      </c>
      <c r="S216">
        <v>1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3</v>
      </c>
      <c r="F217">
        <v>1</v>
      </c>
      <c r="G217">
        <v>111.43797499999999</v>
      </c>
      <c r="H217">
        <v>0.47351100000000002</v>
      </c>
      <c r="I217">
        <v>0.58668200000000004</v>
      </c>
      <c r="J217">
        <v>0.29334100000000002</v>
      </c>
      <c r="K217" t="str">
        <f t="shared" si="8"/>
        <v>0</v>
      </c>
      <c r="L217" t="s">
        <v>50</v>
      </c>
      <c r="M217" t="s">
        <v>51</v>
      </c>
      <c r="N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17">
        <f>VLOOKUP(TableMPI[[#This Row],[Label]],TableAvg[],2,FALSE)</f>
        <v>689.58723399999997</v>
      </c>
      <c r="P217">
        <f>VLOOKUP(TableMPI[[#This Row],[Label]],TableAvg[],3,FALSE)</f>
        <v>0</v>
      </c>
      <c r="Q217">
        <f>TableMPI[[#This Row],[Avg]]-$U$2*TableMPI[[#This Row],[StdDev]]</f>
        <v>689.58723399999997</v>
      </c>
      <c r="R217">
        <f>TableMPI[[#This Row],[Avg]]+$U$2*TableMPI[[#This Row],[StdDev]]</f>
        <v>689.58723399999997</v>
      </c>
      <c r="S217">
        <v>1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2</v>
      </c>
      <c r="F218">
        <v>1</v>
      </c>
      <c r="G218">
        <v>166.22775799999999</v>
      </c>
      <c r="H218">
        <v>0.50262899999999999</v>
      </c>
      <c r="I218">
        <v>0.32875599999999999</v>
      </c>
      <c r="J218">
        <v>0.32875599999999999</v>
      </c>
      <c r="K218" t="str">
        <f t="shared" si="8"/>
        <v>0</v>
      </c>
      <c r="L218" t="s">
        <v>50</v>
      </c>
      <c r="M218" t="s">
        <v>51</v>
      </c>
      <c r="N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18">
        <f>VLOOKUP(TableMPI[[#This Row],[Label]],TableAvg[],2,FALSE)</f>
        <v>1033.768284</v>
      </c>
      <c r="P218">
        <f>VLOOKUP(TableMPI[[#This Row],[Label]],TableAvg[],3,FALSE)</f>
        <v>0</v>
      </c>
      <c r="Q218">
        <f>TableMPI[[#This Row],[Avg]]-$U$2*TableMPI[[#This Row],[StdDev]]</f>
        <v>1033.768284</v>
      </c>
      <c r="R218">
        <f>TableMPI[[#This Row],[Avg]]+$U$2*TableMPI[[#This Row],[StdDev]]</f>
        <v>1033.768284</v>
      </c>
      <c r="S218">
        <v>1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</v>
      </c>
      <c r="G219">
        <v>333.22610200000003</v>
      </c>
      <c r="H219">
        <v>0.457235</v>
      </c>
      <c r="I219">
        <v>0</v>
      </c>
      <c r="J219">
        <v>0</v>
      </c>
      <c r="K219" t="str">
        <f t="shared" si="8"/>
        <v>0</v>
      </c>
      <c r="L219" t="s">
        <v>50</v>
      </c>
      <c r="M219" t="s">
        <v>51</v>
      </c>
      <c r="N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19">
        <f>VLOOKUP(TableMPI[[#This Row],[Label]],TableAvg[],2,FALSE)</f>
        <v>2083.919367</v>
      </c>
      <c r="P219">
        <f>VLOOKUP(TableMPI[[#This Row],[Label]],TableAvg[],3,FALSE)</f>
        <v>0</v>
      </c>
      <c r="Q219">
        <f>TableMPI[[#This Row],[Avg]]-$U$2*TableMPI[[#This Row],[StdDev]]</f>
        <v>2083.919367</v>
      </c>
      <c r="R219">
        <f>TableMPI[[#This Row],[Avg]]+$U$2*TableMPI[[#This Row],[StdDev]]</f>
        <v>2083.919367</v>
      </c>
      <c r="S219">
        <v>1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12</v>
      </c>
      <c r="F220">
        <v>1</v>
      </c>
      <c r="G220">
        <v>28.825664</v>
      </c>
      <c r="H220">
        <v>0.46112900000000001</v>
      </c>
      <c r="I220">
        <v>3.0254080000000001</v>
      </c>
      <c r="J220">
        <v>0.27503699999999998</v>
      </c>
      <c r="K220" t="str">
        <f t="shared" si="8"/>
        <v>0</v>
      </c>
      <c r="L220" t="s">
        <v>50</v>
      </c>
      <c r="M220" t="s">
        <v>51</v>
      </c>
      <c r="N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20">
        <f>VLOOKUP(TableMPI[[#This Row],[Label]],TableAvg[],2,FALSE)</f>
        <v>174.82682649999998</v>
      </c>
      <c r="P220">
        <f>VLOOKUP(TableMPI[[#This Row],[Label]],TableAvg[],3,FALSE)</f>
        <v>5.3027500048680586E-2</v>
      </c>
      <c r="Q220">
        <f>TableMPI[[#This Row],[Avg]]-$U$2*TableMPI[[#This Row],[StdDev]]</f>
        <v>174.72077149990261</v>
      </c>
      <c r="R220">
        <f>TableMPI[[#This Row],[Avg]]+$U$2*TableMPI[[#This Row],[StdDev]]</f>
        <v>174.93288150009735</v>
      </c>
      <c r="S220">
        <v>1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11</v>
      </c>
      <c r="F221">
        <v>1</v>
      </c>
      <c r="G221">
        <v>30.976027999999999</v>
      </c>
      <c r="H221">
        <v>0.15554699999999999</v>
      </c>
      <c r="I221">
        <v>0.34511199999999997</v>
      </c>
      <c r="J221">
        <v>3.4511E-2</v>
      </c>
      <c r="K221" t="str">
        <f t="shared" si="8"/>
        <v>0</v>
      </c>
      <c r="L221" t="s">
        <v>50</v>
      </c>
      <c r="M221" t="s">
        <v>51</v>
      </c>
      <c r="N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21">
        <f>VLOOKUP(TableMPI[[#This Row],[Label]],TableAvg[],2,FALSE)</f>
        <v>190.876362</v>
      </c>
      <c r="P221">
        <f>VLOOKUP(TableMPI[[#This Row],[Label]],TableAvg[],3,FALSE)</f>
        <v>0.50633999999848645</v>
      </c>
      <c r="Q221">
        <f>TableMPI[[#This Row],[Avg]]-$U$2*TableMPI[[#This Row],[StdDev]]</f>
        <v>189.86368200000302</v>
      </c>
      <c r="R221">
        <f>TableMPI[[#This Row],[Avg]]+$U$2*TableMPI[[#This Row],[StdDev]]</f>
        <v>191.88904199999698</v>
      </c>
      <c r="S221">
        <v>1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10</v>
      </c>
      <c r="F222">
        <v>1</v>
      </c>
      <c r="G222">
        <v>33.907505999999998</v>
      </c>
      <c r="H222">
        <v>0.15620899999999999</v>
      </c>
      <c r="I222">
        <v>0.29391699999999998</v>
      </c>
      <c r="J222">
        <v>3.2656999999999999E-2</v>
      </c>
      <c r="K222" t="str">
        <f t="shared" si="8"/>
        <v>0</v>
      </c>
      <c r="L222" t="s">
        <v>50</v>
      </c>
      <c r="M222" t="s">
        <v>51</v>
      </c>
      <c r="N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22">
        <f>VLOOKUP(TableMPI[[#This Row],[Label]],TableAvg[],2,FALSE)</f>
        <v>209.11237700000001</v>
      </c>
      <c r="P222">
        <f>VLOOKUP(TableMPI[[#This Row],[Label]],TableAvg[],3,FALSE)</f>
        <v>0.13501800000346789</v>
      </c>
      <c r="Q222">
        <f>TableMPI[[#This Row],[Avg]]-$U$2*TableMPI[[#This Row],[StdDev]]</f>
        <v>208.84234099999307</v>
      </c>
      <c r="R222">
        <f>TableMPI[[#This Row],[Avg]]+$U$2*TableMPI[[#This Row],[StdDev]]</f>
        <v>209.38241300000695</v>
      </c>
      <c r="S222">
        <v>1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9</v>
      </c>
      <c r="F223">
        <v>1</v>
      </c>
      <c r="G223">
        <v>37.776515000000003</v>
      </c>
      <c r="H223">
        <v>0.38075300000000001</v>
      </c>
      <c r="I223">
        <v>1.5922609999999999</v>
      </c>
      <c r="J223">
        <v>0.19903299999999999</v>
      </c>
      <c r="K223" t="str">
        <f t="shared" si="8"/>
        <v>0</v>
      </c>
      <c r="L223" t="s">
        <v>50</v>
      </c>
      <c r="M223" t="s">
        <v>51</v>
      </c>
      <c r="N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23">
        <f>VLOOKUP(TableMPI[[#This Row],[Label]],TableAvg[],2,FALSE)</f>
        <v>232.02580399999999</v>
      </c>
      <c r="P223">
        <f>VLOOKUP(TableMPI[[#This Row],[Label]],TableAvg[],3,FALSE)</f>
        <v>0</v>
      </c>
      <c r="Q223">
        <f>TableMPI[[#This Row],[Avg]]-$U$2*TableMPI[[#This Row],[StdDev]]</f>
        <v>232.02580399999999</v>
      </c>
      <c r="R223">
        <f>TableMPI[[#This Row],[Avg]]+$U$2*TableMPI[[#This Row],[StdDev]]</f>
        <v>232.02580399999999</v>
      </c>
      <c r="S223">
        <v>1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8</v>
      </c>
      <c r="F224">
        <v>1</v>
      </c>
      <c r="G224">
        <v>42.358466999999997</v>
      </c>
      <c r="H224">
        <v>0.43571700000000002</v>
      </c>
      <c r="I224">
        <v>1.813672</v>
      </c>
      <c r="J224">
        <v>0.25909599999999999</v>
      </c>
      <c r="K224" t="str">
        <f t="shared" si="8"/>
        <v>0</v>
      </c>
      <c r="L224" t="s">
        <v>50</v>
      </c>
      <c r="M224" t="s">
        <v>51</v>
      </c>
      <c r="N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24">
        <f>VLOOKUP(TableMPI[[#This Row],[Label]],TableAvg[],2,FALSE)</f>
        <v>260.09294599999998</v>
      </c>
      <c r="P224">
        <f>VLOOKUP(TableMPI[[#This Row],[Label]],TableAvg[],3,FALSE)</f>
        <v>0</v>
      </c>
      <c r="Q224">
        <f>TableMPI[[#This Row],[Avg]]-$U$2*TableMPI[[#This Row],[StdDev]]</f>
        <v>260.09294599999998</v>
      </c>
      <c r="R224">
        <f>TableMPI[[#This Row],[Avg]]+$U$2*TableMPI[[#This Row],[StdDev]]</f>
        <v>260.09294599999998</v>
      </c>
      <c r="S224">
        <v>1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7</v>
      </c>
      <c r="F225">
        <v>1</v>
      </c>
      <c r="G225">
        <v>48.172395000000002</v>
      </c>
      <c r="H225">
        <v>0.37699100000000002</v>
      </c>
      <c r="I225">
        <v>1.172479</v>
      </c>
      <c r="J225">
        <v>0.195413</v>
      </c>
      <c r="K225" t="str">
        <f t="shared" si="8"/>
        <v>0</v>
      </c>
      <c r="L225" t="s">
        <v>50</v>
      </c>
      <c r="M225" t="s">
        <v>51</v>
      </c>
      <c r="N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25">
        <f>VLOOKUP(TableMPI[[#This Row],[Label]],TableAvg[],2,FALSE)</f>
        <v>297.04386299999999</v>
      </c>
      <c r="P225">
        <f>VLOOKUP(TableMPI[[#This Row],[Label]],TableAvg[],3,FALSE)</f>
        <v>0</v>
      </c>
      <c r="Q225">
        <f>TableMPI[[#This Row],[Avg]]-$U$2*TableMPI[[#This Row],[StdDev]]</f>
        <v>297.04386299999999</v>
      </c>
      <c r="R225">
        <f>TableMPI[[#This Row],[Avg]]+$U$2*TableMPI[[#This Row],[StdDev]]</f>
        <v>297.04386299999999</v>
      </c>
      <c r="S225">
        <v>1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6</v>
      </c>
      <c r="F226">
        <v>1</v>
      </c>
      <c r="G226">
        <v>55.933872999999998</v>
      </c>
      <c r="H226">
        <v>0.37264599999999998</v>
      </c>
      <c r="I226">
        <v>0.97949900000000001</v>
      </c>
      <c r="J226">
        <v>0.19589999999999999</v>
      </c>
      <c r="K226" t="str">
        <f t="shared" si="8"/>
        <v>0</v>
      </c>
      <c r="L226" t="s">
        <v>50</v>
      </c>
      <c r="M226" t="s">
        <v>51</v>
      </c>
      <c r="N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26">
        <f>VLOOKUP(TableMPI[[#This Row],[Label]],TableAvg[],2,FALSE)</f>
        <v>346.274833</v>
      </c>
      <c r="P226">
        <f>VLOOKUP(TableMPI[[#This Row],[Label]],TableAvg[],3,FALSE)</f>
        <v>0</v>
      </c>
      <c r="Q226">
        <f>TableMPI[[#This Row],[Avg]]-$U$2*TableMPI[[#This Row],[StdDev]]</f>
        <v>346.274833</v>
      </c>
      <c r="R226">
        <f>TableMPI[[#This Row],[Avg]]+$U$2*TableMPI[[#This Row],[StdDev]]</f>
        <v>346.274833</v>
      </c>
      <c r="S226">
        <v>1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5</v>
      </c>
      <c r="F227">
        <v>1</v>
      </c>
      <c r="G227">
        <v>67.349238999999997</v>
      </c>
      <c r="H227">
        <v>0.44891900000000001</v>
      </c>
      <c r="I227">
        <v>1.0977889999999999</v>
      </c>
      <c r="J227">
        <v>0.274447</v>
      </c>
      <c r="K227" t="str">
        <f t="shared" si="8"/>
        <v>0</v>
      </c>
      <c r="L227" t="s">
        <v>50</v>
      </c>
      <c r="M227" t="s">
        <v>51</v>
      </c>
      <c r="N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27">
        <f>VLOOKUP(TableMPI[[#This Row],[Label]],TableAvg[],2,FALSE)</f>
        <v>414.10621800000001</v>
      </c>
      <c r="P227">
        <f>VLOOKUP(TableMPI[[#This Row],[Label]],TableAvg[],3,FALSE)</f>
        <v>0</v>
      </c>
      <c r="Q227">
        <f>TableMPI[[#This Row],[Avg]]-$U$2*TableMPI[[#This Row],[StdDev]]</f>
        <v>414.10621800000001</v>
      </c>
      <c r="R227">
        <f>TableMPI[[#This Row],[Avg]]+$U$2*TableMPI[[#This Row],[StdDev]]</f>
        <v>414.10621800000001</v>
      </c>
      <c r="S227">
        <v>1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4</v>
      </c>
      <c r="F228">
        <v>1</v>
      </c>
      <c r="G228">
        <v>83.882840999999999</v>
      </c>
      <c r="H228">
        <v>0.42401499999999998</v>
      </c>
      <c r="I228">
        <v>0.73849299999999996</v>
      </c>
      <c r="J228">
        <v>0.24616399999999999</v>
      </c>
      <c r="K228" t="str">
        <f t="shared" si="8"/>
        <v>0</v>
      </c>
      <c r="L228" t="s">
        <v>50</v>
      </c>
      <c r="M228" t="s">
        <v>51</v>
      </c>
      <c r="N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8">
        <f>VLOOKUP(TableMPI[[#This Row],[Label]],TableAvg[],2,FALSE)</f>
        <v>517.03048899999999</v>
      </c>
      <c r="P228">
        <f>VLOOKUP(TableMPI[[#This Row],[Label]],TableAvg[],3,FALSE)</f>
        <v>0</v>
      </c>
      <c r="Q228">
        <f>TableMPI[[#This Row],[Avg]]-$U$2*TableMPI[[#This Row],[StdDev]]</f>
        <v>517.03048899999999</v>
      </c>
      <c r="R228">
        <f>TableMPI[[#This Row],[Avg]]+$U$2*TableMPI[[#This Row],[StdDev]]</f>
        <v>517.03048899999999</v>
      </c>
      <c r="S228">
        <v>1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3</v>
      </c>
      <c r="F229">
        <v>1</v>
      </c>
      <c r="G229">
        <v>111.434459</v>
      </c>
      <c r="H229">
        <v>0.466476</v>
      </c>
      <c r="I229">
        <v>0.57427600000000001</v>
      </c>
      <c r="J229">
        <v>0.287138</v>
      </c>
      <c r="K229" t="str">
        <f t="shared" si="8"/>
        <v>0</v>
      </c>
      <c r="L229" t="s">
        <v>50</v>
      </c>
      <c r="M229" t="s">
        <v>51</v>
      </c>
      <c r="N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29">
        <f>VLOOKUP(TableMPI[[#This Row],[Label]],TableAvg[],2,FALSE)</f>
        <v>689.58723399999997</v>
      </c>
      <c r="P229">
        <f>VLOOKUP(TableMPI[[#This Row],[Label]],TableAvg[],3,FALSE)</f>
        <v>0</v>
      </c>
      <c r="Q229">
        <f>TableMPI[[#This Row],[Avg]]-$U$2*TableMPI[[#This Row],[StdDev]]</f>
        <v>689.58723399999997</v>
      </c>
      <c r="R229">
        <f>TableMPI[[#This Row],[Avg]]+$U$2*TableMPI[[#This Row],[StdDev]]</f>
        <v>689.58723399999997</v>
      </c>
      <c r="S229">
        <v>1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2</v>
      </c>
      <c r="F230">
        <v>1</v>
      </c>
      <c r="G230">
        <v>166.14235400000001</v>
      </c>
      <c r="H230">
        <v>0.45920299999999997</v>
      </c>
      <c r="I230">
        <v>0.28134500000000001</v>
      </c>
      <c r="J230">
        <v>0.28134500000000001</v>
      </c>
      <c r="K230" t="str">
        <f t="shared" si="8"/>
        <v>0</v>
      </c>
      <c r="L230" t="s">
        <v>50</v>
      </c>
      <c r="M230" t="s">
        <v>51</v>
      </c>
      <c r="N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30">
        <f>VLOOKUP(TableMPI[[#This Row],[Label]],TableAvg[],2,FALSE)</f>
        <v>1033.768284</v>
      </c>
      <c r="P230">
        <f>VLOOKUP(TableMPI[[#This Row],[Label]],TableAvg[],3,FALSE)</f>
        <v>0</v>
      </c>
      <c r="Q230">
        <f>TableMPI[[#This Row],[Avg]]-$U$2*TableMPI[[#This Row],[StdDev]]</f>
        <v>1033.768284</v>
      </c>
      <c r="R230">
        <f>TableMPI[[#This Row],[Avg]]+$U$2*TableMPI[[#This Row],[StdDev]]</f>
        <v>1033.768284</v>
      </c>
      <c r="S230">
        <v>1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</v>
      </c>
      <c r="G231">
        <v>332.91243700000001</v>
      </c>
      <c r="H231">
        <v>0.39746300000000001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31">
        <f>VLOOKUP(TableMPI[[#This Row],[Label]],TableAvg[],2,FALSE)</f>
        <v>2083.919367</v>
      </c>
      <c r="P231">
        <f>VLOOKUP(TableMPI[[#This Row],[Label]],TableAvg[],3,FALSE)</f>
        <v>0</v>
      </c>
      <c r="Q231">
        <f>TableMPI[[#This Row],[Avg]]-$U$2*TableMPI[[#This Row],[StdDev]]</f>
        <v>2083.919367</v>
      </c>
      <c r="R231">
        <f>TableMPI[[#This Row],[Avg]]+$U$2*TableMPI[[#This Row],[StdDev]]</f>
        <v>2083.919367</v>
      </c>
      <c r="S231">
        <v>1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12</v>
      </c>
      <c r="F232">
        <v>1</v>
      </c>
      <c r="G232">
        <v>28.698485000000002</v>
      </c>
      <c r="H232">
        <v>0.36478100000000002</v>
      </c>
      <c r="I232">
        <v>2.1829100000000001</v>
      </c>
      <c r="J232">
        <v>0.19844600000000001</v>
      </c>
      <c r="K232" t="str">
        <f t="shared" si="8"/>
        <v>0</v>
      </c>
      <c r="L232" t="s">
        <v>50</v>
      </c>
      <c r="M232" t="s">
        <v>51</v>
      </c>
      <c r="N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32">
        <f>VLOOKUP(TableMPI[[#This Row],[Label]],TableAvg[],2,FALSE)</f>
        <v>174.82682649999998</v>
      </c>
      <c r="P232">
        <f>VLOOKUP(TableMPI[[#This Row],[Label]],TableAvg[],3,FALSE)</f>
        <v>5.3027500048680586E-2</v>
      </c>
      <c r="Q232">
        <f>TableMPI[[#This Row],[Avg]]-$U$2*TableMPI[[#This Row],[StdDev]]</f>
        <v>174.72077149990261</v>
      </c>
      <c r="R232">
        <f>TableMPI[[#This Row],[Avg]]+$U$2*TableMPI[[#This Row],[StdDev]]</f>
        <v>174.93288150009735</v>
      </c>
      <c r="S232">
        <v>1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11</v>
      </c>
      <c r="F233">
        <v>1</v>
      </c>
      <c r="G233">
        <v>30.989152000000001</v>
      </c>
      <c r="H233">
        <v>0.15317900000000001</v>
      </c>
      <c r="I233">
        <v>0.33714699999999997</v>
      </c>
      <c r="J233">
        <v>3.3715000000000002E-2</v>
      </c>
      <c r="K233" t="str">
        <f t="shared" si="8"/>
        <v>0</v>
      </c>
      <c r="L233" t="s">
        <v>50</v>
      </c>
      <c r="M233" t="s">
        <v>51</v>
      </c>
      <c r="N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33">
        <f>VLOOKUP(TableMPI[[#This Row],[Label]],TableAvg[],2,FALSE)</f>
        <v>190.876362</v>
      </c>
      <c r="P233">
        <f>VLOOKUP(TableMPI[[#This Row],[Label]],TableAvg[],3,FALSE)</f>
        <v>0.50633999999848645</v>
      </c>
      <c r="Q233">
        <f>TableMPI[[#This Row],[Avg]]-$U$2*TableMPI[[#This Row],[StdDev]]</f>
        <v>189.86368200000302</v>
      </c>
      <c r="R233">
        <f>TableMPI[[#This Row],[Avg]]+$U$2*TableMPI[[#This Row],[StdDev]]</f>
        <v>191.88904199999698</v>
      </c>
      <c r="S233">
        <v>1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10</v>
      </c>
      <c r="F234">
        <v>1</v>
      </c>
      <c r="G234">
        <v>34.224727000000001</v>
      </c>
      <c r="H234">
        <v>0.46753800000000001</v>
      </c>
      <c r="I234">
        <v>2.4321709999999999</v>
      </c>
      <c r="J234">
        <v>0.27024100000000001</v>
      </c>
      <c r="K234" t="str">
        <f t="shared" si="8"/>
        <v>0</v>
      </c>
      <c r="L234" t="s">
        <v>50</v>
      </c>
      <c r="M234" t="s">
        <v>51</v>
      </c>
      <c r="N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34">
        <f>VLOOKUP(TableMPI[[#This Row],[Label]],TableAvg[],2,FALSE)</f>
        <v>209.11237700000001</v>
      </c>
      <c r="P234">
        <f>VLOOKUP(TableMPI[[#This Row],[Label]],TableAvg[],3,FALSE)</f>
        <v>0.13501800000346789</v>
      </c>
      <c r="Q234">
        <f>TableMPI[[#This Row],[Avg]]-$U$2*TableMPI[[#This Row],[StdDev]]</f>
        <v>208.84234099999307</v>
      </c>
      <c r="R234">
        <f>TableMPI[[#This Row],[Avg]]+$U$2*TableMPI[[#This Row],[StdDev]]</f>
        <v>209.38241300000695</v>
      </c>
      <c r="S234">
        <v>1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9</v>
      </c>
      <c r="F235">
        <v>1</v>
      </c>
      <c r="G235">
        <v>37.927317000000002</v>
      </c>
      <c r="H235">
        <v>0.45358399999999999</v>
      </c>
      <c r="I235">
        <v>2.2490359999999998</v>
      </c>
      <c r="J235">
        <v>0.28112900000000002</v>
      </c>
      <c r="K235" t="str">
        <f t="shared" si="8"/>
        <v>0</v>
      </c>
      <c r="L235" t="s">
        <v>50</v>
      </c>
      <c r="M235" t="s">
        <v>51</v>
      </c>
      <c r="N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35">
        <f>VLOOKUP(TableMPI[[#This Row],[Label]],TableAvg[],2,FALSE)</f>
        <v>232.02580399999999</v>
      </c>
      <c r="P235">
        <f>VLOOKUP(TableMPI[[#This Row],[Label]],TableAvg[],3,FALSE)</f>
        <v>0</v>
      </c>
      <c r="Q235">
        <f>TableMPI[[#This Row],[Avg]]-$U$2*TableMPI[[#This Row],[StdDev]]</f>
        <v>232.02580399999999</v>
      </c>
      <c r="R235">
        <f>TableMPI[[#This Row],[Avg]]+$U$2*TableMPI[[#This Row],[StdDev]]</f>
        <v>232.02580399999999</v>
      </c>
      <c r="S235">
        <v>1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8</v>
      </c>
      <c r="F236">
        <v>1</v>
      </c>
      <c r="G236">
        <v>42.333976999999997</v>
      </c>
      <c r="H236">
        <v>0.38351800000000003</v>
      </c>
      <c r="I236">
        <v>1.3541799999999999</v>
      </c>
      <c r="J236">
        <v>0.19345399999999999</v>
      </c>
      <c r="K236" t="str">
        <f t="shared" si="8"/>
        <v>0</v>
      </c>
      <c r="L236" t="s">
        <v>50</v>
      </c>
      <c r="M236" t="s">
        <v>51</v>
      </c>
      <c r="N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36">
        <f>VLOOKUP(TableMPI[[#This Row],[Label]],TableAvg[],2,FALSE)</f>
        <v>260.09294599999998</v>
      </c>
      <c r="P236">
        <f>VLOOKUP(TableMPI[[#This Row],[Label]],TableAvg[],3,FALSE)</f>
        <v>0</v>
      </c>
      <c r="Q236">
        <f>TableMPI[[#This Row],[Avg]]-$U$2*TableMPI[[#This Row],[StdDev]]</f>
        <v>260.09294599999998</v>
      </c>
      <c r="R236">
        <f>TableMPI[[#This Row],[Avg]]+$U$2*TableMPI[[#This Row],[StdDev]]</f>
        <v>260.09294599999998</v>
      </c>
      <c r="S236">
        <v>1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7</v>
      </c>
      <c r="F237">
        <v>1</v>
      </c>
      <c r="G237">
        <v>48.192591</v>
      </c>
      <c r="H237">
        <v>0.47715400000000002</v>
      </c>
      <c r="I237">
        <v>1.8435630000000001</v>
      </c>
      <c r="J237">
        <v>0.30726100000000001</v>
      </c>
      <c r="K237" t="str">
        <f t="shared" ref="K237:K254" si="9">MID(M237,22,1)</f>
        <v>0</v>
      </c>
      <c r="L237" t="s">
        <v>50</v>
      </c>
      <c r="M237" t="s">
        <v>51</v>
      </c>
      <c r="N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37">
        <f>VLOOKUP(TableMPI[[#This Row],[Label]],TableAvg[],2,FALSE)</f>
        <v>297.04386299999999</v>
      </c>
      <c r="P237">
        <f>VLOOKUP(TableMPI[[#This Row],[Label]],TableAvg[],3,FALSE)</f>
        <v>0</v>
      </c>
      <c r="Q237">
        <f>TableMPI[[#This Row],[Avg]]-$U$2*TableMPI[[#This Row],[StdDev]]</f>
        <v>297.04386299999999</v>
      </c>
      <c r="R237">
        <f>TableMPI[[#This Row],[Avg]]+$U$2*TableMPI[[#This Row],[StdDev]]</f>
        <v>297.04386299999999</v>
      </c>
      <c r="S237">
        <v>1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6</v>
      </c>
      <c r="F238">
        <v>1</v>
      </c>
      <c r="G238">
        <v>56.030371000000002</v>
      </c>
      <c r="H238">
        <v>0.44309799999999999</v>
      </c>
      <c r="I238">
        <v>1.383219</v>
      </c>
      <c r="J238">
        <v>0.276644</v>
      </c>
      <c r="K238" t="str">
        <f t="shared" si="9"/>
        <v>0</v>
      </c>
      <c r="L238" t="s">
        <v>50</v>
      </c>
      <c r="M238" t="s">
        <v>51</v>
      </c>
      <c r="N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38">
        <f>VLOOKUP(TableMPI[[#This Row],[Label]],TableAvg[],2,FALSE)</f>
        <v>346.274833</v>
      </c>
      <c r="P238">
        <f>VLOOKUP(TableMPI[[#This Row],[Label]],TableAvg[],3,FALSE)</f>
        <v>0</v>
      </c>
      <c r="Q238">
        <f>TableMPI[[#This Row],[Avg]]-$U$2*TableMPI[[#This Row],[StdDev]]</f>
        <v>346.274833</v>
      </c>
      <c r="R238">
        <f>TableMPI[[#This Row],[Avg]]+$U$2*TableMPI[[#This Row],[StdDev]]</f>
        <v>346.274833</v>
      </c>
      <c r="S238">
        <v>1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5</v>
      </c>
      <c r="F239">
        <v>1</v>
      </c>
      <c r="G239">
        <v>67.390135999999998</v>
      </c>
      <c r="H239">
        <v>0.40636699999999998</v>
      </c>
      <c r="I239">
        <v>0.96080900000000002</v>
      </c>
      <c r="J239">
        <v>0.240202</v>
      </c>
      <c r="K239" t="str">
        <f t="shared" si="9"/>
        <v>0</v>
      </c>
      <c r="L239" t="s">
        <v>50</v>
      </c>
      <c r="M239" t="s">
        <v>51</v>
      </c>
      <c r="N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39">
        <f>VLOOKUP(TableMPI[[#This Row],[Label]],TableAvg[],2,FALSE)</f>
        <v>414.10621800000001</v>
      </c>
      <c r="P239">
        <f>VLOOKUP(TableMPI[[#This Row],[Label]],TableAvg[],3,FALSE)</f>
        <v>0</v>
      </c>
      <c r="Q239">
        <f>TableMPI[[#This Row],[Avg]]-$U$2*TableMPI[[#This Row],[StdDev]]</f>
        <v>414.10621800000001</v>
      </c>
      <c r="R239">
        <f>TableMPI[[#This Row],[Avg]]+$U$2*TableMPI[[#This Row],[StdDev]]</f>
        <v>414.10621800000001</v>
      </c>
      <c r="S239">
        <v>1</v>
      </c>
    </row>
    <row r="240" spans="1:19" x14ac:dyDescent="0.25">
      <c r="A240" t="s">
        <v>15</v>
      </c>
      <c r="B240">
        <v>10000</v>
      </c>
      <c r="C240">
        <v>100</v>
      </c>
      <c r="D240">
        <v>100000</v>
      </c>
      <c r="E240">
        <v>4</v>
      </c>
      <c r="F240">
        <v>1</v>
      </c>
      <c r="G240">
        <v>83.885442999999995</v>
      </c>
      <c r="H240">
        <v>0.42500199999999999</v>
      </c>
      <c r="I240">
        <v>0.76475099999999996</v>
      </c>
      <c r="J240">
        <v>0.254917</v>
      </c>
      <c r="K240" t="str">
        <f t="shared" si="9"/>
        <v>0</v>
      </c>
      <c r="L240" t="s">
        <v>50</v>
      </c>
      <c r="M240" t="s">
        <v>51</v>
      </c>
      <c r="N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40">
        <f>VLOOKUP(TableMPI[[#This Row],[Label]],TableAvg[],2,FALSE)</f>
        <v>517.03048899999999</v>
      </c>
      <c r="P240">
        <f>VLOOKUP(TableMPI[[#This Row],[Label]],TableAvg[],3,FALSE)</f>
        <v>0</v>
      </c>
      <c r="Q240">
        <f>TableMPI[[#This Row],[Avg]]-$U$2*TableMPI[[#This Row],[StdDev]]</f>
        <v>517.03048899999999</v>
      </c>
      <c r="R240">
        <f>TableMPI[[#This Row],[Avg]]+$U$2*TableMPI[[#This Row],[StdDev]]</f>
        <v>517.03048899999999</v>
      </c>
      <c r="S240">
        <v>1</v>
      </c>
    </row>
    <row r="241" spans="1:19" x14ac:dyDescent="0.25">
      <c r="A241" t="s">
        <v>15</v>
      </c>
      <c r="B241">
        <v>10000</v>
      </c>
      <c r="C241">
        <v>100</v>
      </c>
      <c r="D241">
        <v>100000</v>
      </c>
      <c r="E241">
        <v>3</v>
      </c>
      <c r="F241">
        <v>1</v>
      </c>
      <c r="G241">
        <v>111.43715400000001</v>
      </c>
      <c r="H241">
        <v>0.43650699999999998</v>
      </c>
      <c r="I241">
        <v>0.53571199999999997</v>
      </c>
      <c r="J241">
        <v>0.26785599999999998</v>
      </c>
      <c r="K241" t="str">
        <f t="shared" si="9"/>
        <v>0</v>
      </c>
      <c r="L241" t="s">
        <v>50</v>
      </c>
      <c r="M241" t="s">
        <v>51</v>
      </c>
      <c r="N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41">
        <f>VLOOKUP(TableMPI[[#This Row],[Label]],TableAvg[],2,FALSE)</f>
        <v>689.58723399999997</v>
      </c>
      <c r="P241">
        <f>VLOOKUP(TableMPI[[#This Row],[Label]],TableAvg[],3,FALSE)</f>
        <v>0</v>
      </c>
      <c r="Q241">
        <f>TableMPI[[#This Row],[Avg]]-$U$2*TableMPI[[#This Row],[StdDev]]</f>
        <v>689.58723399999997</v>
      </c>
      <c r="R241">
        <f>TableMPI[[#This Row],[Avg]]+$U$2*TableMPI[[#This Row],[StdDev]]</f>
        <v>689.58723399999997</v>
      </c>
      <c r="S241">
        <v>1</v>
      </c>
    </row>
    <row r="242" spans="1:19" x14ac:dyDescent="0.25">
      <c r="A242" t="s">
        <v>15</v>
      </c>
      <c r="B242">
        <v>10000</v>
      </c>
      <c r="C242">
        <v>100</v>
      </c>
      <c r="D242">
        <v>100000</v>
      </c>
      <c r="E242">
        <v>2</v>
      </c>
      <c r="F242">
        <v>1</v>
      </c>
      <c r="G242">
        <v>166.11434700000001</v>
      </c>
      <c r="H242">
        <v>0.43150699999999997</v>
      </c>
      <c r="I242">
        <v>0.25581300000000001</v>
      </c>
      <c r="J242">
        <v>0.25581300000000001</v>
      </c>
      <c r="K242" t="str">
        <f t="shared" si="9"/>
        <v>0</v>
      </c>
      <c r="L242" t="s">
        <v>50</v>
      </c>
      <c r="M242" t="s">
        <v>51</v>
      </c>
      <c r="N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2">
        <f>VLOOKUP(TableMPI[[#This Row],[Label]],TableAvg[],2,FALSE)</f>
        <v>1033.768284</v>
      </c>
      <c r="P242">
        <f>VLOOKUP(TableMPI[[#This Row],[Label]],TableAvg[],3,FALSE)</f>
        <v>0</v>
      </c>
      <c r="Q242">
        <f>TableMPI[[#This Row],[Avg]]-$U$2*TableMPI[[#This Row],[StdDev]]</f>
        <v>1033.768284</v>
      </c>
      <c r="R242">
        <f>TableMPI[[#This Row],[Avg]]+$U$2*TableMPI[[#This Row],[StdDev]]</f>
        <v>1033.768284</v>
      </c>
      <c r="S242">
        <v>1</v>
      </c>
    </row>
    <row r="243" spans="1:19" x14ac:dyDescent="0.25">
      <c r="A243" t="s">
        <v>15</v>
      </c>
      <c r="B243">
        <v>10000</v>
      </c>
      <c r="C243">
        <v>100</v>
      </c>
      <c r="D243">
        <v>100000</v>
      </c>
      <c r="E243">
        <v>1</v>
      </c>
      <c r="F243">
        <v>1</v>
      </c>
      <c r="G243">
        <v>332.87940600000002</v>
      </c>
      <c r="H243">
        <v>0.36384899999999998</v>
      </c>
      <c r="I243">
        <v>0</v>
      </c>
      <c r="J243">
        <v>0</v>
      </c>
      <c r="K243" t="str">
        <f t="shared" si="9"/>
        <v>0</v>
      </c>
      <c r="L243" t="s">
        <v>50</v>
      </c>
      <c r="M243" t="s">
        <v>51</v>
      </c>
      <c r="N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43">
        <f>VLOOKUP(TableMPI[[#This Row],[Label]],TableAvg[],2,FALSE)</f>
        <v>2083.919367</v>
      </c>
      <c r="P243">
        <f>VLOOKUP(TableMPI[[#This Row],[Label]],TableAvg[],3,FALSE)</f>
        <v>0</v>
      </c>
      <c r="Q243">
        <f>TableMPI[[#This Row],[Avg]]-$U$2*TableMPI[[#This Row],[StdDev]]</f>
        <v>2083.919367</v>
      </c>
      <c r="R243">
        <f>TableMPI[[#This Row],[Avg]]+$U$2*TableMPI[[#This Row],[StdDev]]</f>
        <v>2083.919367</v>
      </c>
      <c r="S243">
        <v>1</v>
      </c>
    </row>
    <row r="244" spans="1:19" x14ac:dyDescent="0.25">
      <c r="A244" t="s">
        <v>15</v>
      </c>
      <c r="B244">
        <v>10000</v>
      </c>
      <c r="C244">
        <v>100</v>
      </c>
      <c r="D244">
        <v>100000</v>
      </c>
      <c r="E244">
        <v>12</v>
      </c>
      <c r="F244">
        <v>1</v>
      </c>
      <c r="G244">
        <v>28.720770999999999</v>
      </c>
      <c r="H244">
        <v>0.381243</v>
      </c>
      <c r="I244">
        <v>2.4056769999999998</v>
      </c>
      <c r="J244">
        <v>0.218698</v>
      </c>
      <c r="K244" t="str">
        <f t="shared" si="9"/>
        <v>0</v>
      </c>
      <c r="L244" t="s">
        <v>50</v>
      </c>
      <c r="M244" t="s">
        <v>51</v>
      </c>
      <c r="N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44">
        <f>VLOOKUP(TableMPI[[#This Row],[Label]],TableAvg[],2,FALSE)</f>
        <v>174.82682649999998</v>
      </c>
      <c r="P244">
        <f>VLOOKUP(TableMPI[[#This Row],[Label]],TableAvg[],3,FALSE)</f>
        <v>5.3027500048680586E-2</v>
      </c>
      <c r="Q244">
        <f>TableMPI[[#This Row],[Avg]]-$U$2*TableMPI[[#This Row],[StdDev]]</f>
        <v>174.72077149990261</v>
      </c>
      <c r="R244">
        <f>TableMPI[[#This Row],[Avg]]+$U$2*TableMPI[[#This Row],[StdDev]]</f>
        <v>174.93288150009735</v>
      </c>
      <c r="S244">
        <v>1</v>
      </c>
    </row>
    <row r="245" spans="1:19" x14ac:dyDescent="0.25">
      <c r="A245" t="s">
        <v>15</v>
      </c>
      <c r="B245">
        <v>10000</v>
      </c>
      <c r="C245">
        <v>100</v>
      </c>
      <c r="D245">
        <v>100000</v>
      </c>
      <c r="E245">
        <v>11</v>
      </c>
      <c r="F245">
        <v>1</v>
      </c>
      <c r="G245">
        <v>31.063171000000001</v>
      </c>
      <c r="H245">
        <v>0.16491900000000001</v>
      </c>
      <c r="I245">
        <v>0.44955499999999998</v>
      </c>
      <c r="J245">
        <v>4.4955000000000002E-2</v>
      </c>
      <c r="K245" t="str">
        <f t="shared" si="9"/>
        <v>0</v>
      </c>
      <c r="L245" t="s">
        <v>50</v>
      </c>
      <c r="M245" t="s">
        <v>51</v>
      </c>
      <c r="N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45">
        <f>VLOOKUP(TableMPI[[#This Row],[Label]],TableAvg[],2,FALSE)</f>
        <v>190.876362</v>
      </c>
      <c r="P245">
        <f>VLOOKUP(TableMPI[[#This Row],[Label]],TableAvg[],3,FALSE)</f>
        <v>0.50633999999848645</v>
      </c>
      <c r="Q245">
        <f>TableMPI[[#This Row],[Avg]]-$U$2*TableMPI[[#This Row],[StdDev]]</f>
        <v>189.86368200000302</v>
      </c>
      <c r="R245">
        <f>TableMPI[[#This Row],[Avg]]+$U$2*TableMPI[[#This Row],[StdDev]]</f>
        <v>191.88904199999698</v>
      </c>
      <c r="S245">
        <v>1</v>
      </c>
    </row>
    <row r="246" spans="1:19" x14ac:dyDescent="0.25">
      <c r="A246" t="s">
        <v>15</v>
      </c>
      <c r="B246">
        <v>10000</v>
      </c>
      <c r="C246">
        <v>100</v>
      </c>
      <c r="D246">
        <v>100000</v>
      </c>
      <c r="E246">
        <v>10</v>
      </c>
      <c r="F246">
        <v>1</v>
      </c>
      <c r="G246">
        <v>33.978467000000002</v>
      </c>
      <c r="H246">
        <v>0.15982299999999999</v>
      </c>
      <c r="I246">
        <v>0.28253</v>
      </c>
      <c r="J246">
        <v>3.1392000000000003E-2</v>
      </c>
      <c r="K246" t="str">
        <f t="shared" si="9"/>
        <v>0</v>
      </c>
      <c r="L246" t="s">
        <v>50</v>
      </c>
      <c r="M246" t="s">
        <v>51</v>
      </c>
      <c r="N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46">
        <f>VLOOKUP(TableMPI[[#This Row],[Label]],TableAvg[],2,FALSE)</f>
        <v>209.11237700000001</v>
      </c>
      <c r="P246">
        <f>VLOOKUP(TableMPI[[#This Row],[Label]],TableAvg[],3,FALSE)</f>
        <v>0.13501800000346789</v>
      </c>
      <c r="Q246">
        <f>TableMPI[[#This Row],[Avg]]-$U$2*TableMPI[[#This Row],[StdDev]]</f>
        <v>208.84234099999307</v>
      </c>
      <c r="R246">
        <f>TableMPI[[#This Row],[Avg]]+$U$2*TableMPI[[#This Row],[StdDev]]</f>
        <v>209.38241300000695</v>
      </c>
      <c r="S246">
        <v>1</v>
      </c>
    </row>
    <row r="247" spans="1:19" x14ac:dyDescent="0.25">
      <c r="A247" t="s">
        <v>15</v>
      </c>
      <c r="B247">
        <v>10000</v>
      </c>
      <c r="C247">
        <v>100</v>
      </c>
      <c r="D247">
        <v>100000</v>
      </c>
      <c r="E247">
        <v>9</v>
      </c>
      <c r="F247">
        <v>1</v>
      </c>
      <c r="G247">
        <v>37.996242000000002</v>
      </c>
      <c r="H247">
        <v>0.54437999999999998</v>
      </c>
      <c r="I247">
        <v>3.0760429999999999</v>
      </c>
      <c r="J247">
        <v>0.38450499999999999</v>
      </c>
      <c r="K247" t="str">
        <f t="shared" si="9"/>
        <v>0</v>
      </c>
      <c r="L247" t="s">
        <v>50</v>
      </c>
      <c r="M247" t="s">
        <v>51</v>
      </c>
      <c r="N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47">
        <f>VLOOKUP(TableMPI[[#This Row],[Label]],TableAvg[],2,FALSE)</f>
        <v>232.02580399999999</v>
      </c>
      <c r="P247">
        <f>VLOOKUP(TableMPI[[#This Row],[Label]],TableAvg[],3,FALSE)</f>
        <v>0</v>
      </c>
      <c r="Q247">
        <f>TableMPI[[#This Row],[Avg]]-$U$2*TableMPI[[#This Row],[StdDev]]</f>
        <v>232.02580399999999</v>
      </c>
      <c r="R247">
        <f>TableMPI[[#This Row],[Avg]]+$U$2*TableMPI[[#This Row],[StdDev]]</f>
        <v>232.02580399999999</v>
      </c>
      <c r="S247">
        <v>1</v>
      </c>
    </row>
    <row r="248" spans="1:19" x14ac:dyDescent="0.25">
      <c r="A248" t="s">
        <v>15</v>
      </c>
      <c r="B248">
        <v>10000</v>
      </c>
      <c r="C248">
        <v>100</v>
      </c>
      <c r="D248">
        <v>100000</v>
      </c>
      <c r="E248">
        <v>8</v>
      </c>
      <c r="F248">
        <v>1</v>
      </c>
      <c r="G248">
        <v>42.323732999999997</v>
      </c>
      <c r="H248">
        <v>0.36995499999999998</v>
      </c>
      <c r="I248">
        <v>1.4401219999999999</v>
      </c>
      <c r="J248">
        <v>0.205732</v>
      </c>
      <c r="K248" t="str">
        <f t="shared" si="9"/>
        <v>0</v>
      </c>
      <c r="L248" t="s">
        <v>50</v>
      </c>
      <c r="M248" t="s">
        <v>51</v>
      </c>
      <c r="N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48">
        <f>VLOOKUP(TableMPI[[#This Row],[Label]],TableAvg[],2,FALSE)</f>
        <v>260.09294599999998</v>
      </c>
      <c r="P248">
        <f>VLOOKUP(TableMPI[[#This Row],[Label]],TableAvg[],3,FALSE)</f>
        <v>0</v>
      </c>
      <c r="Q248">
        <f>TableMPI[[#This Row],[Avg]]-$U$2*TableMPI[[#This Row],[StdDev]]</f>
        <v>260.09294599999998</v>
      </c>
      <c r="R248">
        <f>TableMPI[[#This Row],[Avg]]+$U$2*TableMPI[[#This Row],[StdDev]]</f>
        <v>260.09294599999998</v>
      </c>
      <c r="S248">
        <v>1</v>
      </c>
    </row>
    <row r="249" spans="1:19" x14ac:dyDescent="0.25">
      <c r="A249" t="s">
        <v>15</v>
      </c>
      <c r="B249">
        <v>10000</v>
      </c>
      <c r="C249">
        <v>100</v>
      </c>
      <c r="D249">
        <v>100000</v>
      </c>
      <c r="E249">
        <v>7</v>
      </c>
      <c r="F249">
        <v>1</v>
      </c>
      <c r="G249">
        <v>48.175257000000002</v>
      </c>
      <c r="H249">
        <v>0.38969399999999998</v>
      </c>
      <c r="I249">
        <v>1.3219700000000001</v>
      </c>
      <c r="J249">
        <v>0.220328</v>
      </c>
      <c r="K249" t="str">
        <f t="shared" si="9"/>
        <v>0</v>
      </c>
      <c r="L249" t="s">
        <v>50</v>
      </c>
      <c r="M249" t="s">
        <v>51</v>
      </c>
      <c r="N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49">
        <f>VLOOKUP(TableMPI[[#This Row],[Label]],TableAvg[],2,FALSE)</f>
        <v>297.04386299999999</v>
      </c>
      <c r="P249">
        <f>VLOOKUP(TableMPI[[#This Row],[Label]],TableAvg[],3,FALSE)</f>
        <v>0</v>
      </c>
      <c r="Q249">
        <f>TableMPI[[#This Row],[Avg]]-$U$2*TableMPI[[#This Row],[StdDev]]</f>
        <v>297.04386299999999</v>
      </c>
      <c r="R249">
        <f>TableMPI[[#This Row],[Avg]]+$U$2*TableMPI[[#This Row],[StdDev]]</f>
        <v>297.04386299999999</v>
      </c>
      <c r="S249">
        <v>1</v>
      </c>
    </row>
    <row r="250" spans="1:19" x14ac:dyDescent="0.25">
      <c r="A250" t="s">
        <v>15</v>
      </c>
      <c r="B250">
        <v>10000</v>
      </c>
      <c r="C250">
        <v>100</v>
      </c>
      <c r="D250">
        <v>100000</v>
      </c>
      <c r="E250">
        <v>6</v>
      </c>
      <c r="F250">
        <v>1</v>
      </c>
      <c r="G250">
        <v>55.972352999999998</v>
      </c>
      <c r="H250">
        <v>0.411825</v>
      </c>
      <c r="I250">
        <v>1.2186650000000001</v>
      </c>
      <c r="J250">
        <v>0.24373300000000001</v>
      </c>
      <c r="K250" t="str">
        <f t="shared" si="9"/>
        <v>0</v>
      </c>
      <c r="L250" t="s">
        <v>50</v>
      </c>
      <c r="M250" t="s">
        <v>51</v>
      </c>
      <c r="N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50">
        <f>VLOOKUP(TableMPI[[#This Row],[Label]],TableAvg[],2,FALSE)</f>
        <v>346.274833</v>
      </c>
      <c r="P250">
        <f>VLOOKUP(TableMPI[[#This Row],[Label]],TableAvg[],3,FALSE)</f>
        <v>0</v>
      </c>
      <c r="Q250">
        <f>TableMPI[[#This Row],[Avg]]-$U$2*TableMPI[[#This Row],[StdDev]]</f>
        <v>346.274833</v>
      </c>
      <c r="R250">
        <f>TableMPI[[#This Row],[Avg]]+$U$2*TableMPI[[#This Row],[StdDev]]</f>
        <v>346.274833</v>
      </c>
      <c r="S250">
        <v>1</v>
      </c>
    </row>
    <row r="251" spans="1:19" x14ac:dyDescent="0.25">
      <c r="A251" t="s">
        <v>15</v>
      </c>
      <c r="B251">
        <v>10000</v>
      </c>
      <c r="C251">
        <v>100</v>
      </c>
      <c r="D251">
        <v>100000</v>
      </c>
      <c r="E251">
        <v>5</v>
      </c>
      <c r="F251">
        <v>1</v>
      </c>
      <c r="G251">
        <v>67.444866000000005</v>
      </c>
      <c r="H251">
        <v>0.43845800000000001</v>
      </c>
      <c r="I251">
        <v>1.054529</v>
      </c>
      <c r="J251">
        <v>0.26363199999999998</v>
      </c>
      <c r="K251" t="str">
        <f t="shared" si="9"/>
        <v>0</v>
      </c>
      <c r="L251" t="s">
        <v>50</v>
      </c>
      <c r="M251" t="s">
        <v>51</v>
      </c>
      <c r="N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51">
        <f>VLOOKUP(TableMPI[[#This Row],[Label]],TableAvg[],2,FALSE)</f>
        <v>414.10621800000001</v>
      </c>
      <c r="P251">
        <f>VLOOKUP(TableMPI[[#This Row],[Label]],TableAvg[],3,FALSE)</f>
        <v>0</v>
      </c>
      <c r="Q251">
        <f>TableMPI[[#This Row],[Avg]]-$U$2*TableMPI[[#This Row],[StdDev]]</f>
        <v>414.10621800000001</v>
      </c>
      <c r="R251">
        <f>TableMPI[[#This Row],[Avg]]+$U$2*TableMPI[[#This Row],[StdDev]]</f>
        <v>414.10621800000001</v>
      </c>
      <c r="S251">
        <v>1</v>
      </c>
    </row>
    <row r="252" spans="1:19" x14ac:dyDescent="0.25">
      <c r="A252" t="s">
        <v>15</v>
      </c>
      <c r="B252">
        <v>10000</v>
      </c>
      <c r="C252">
        <v>100</v>
      </c>
      <c r="D252">
        <v>100000</v>
      </c>
      <c r="E252">
        <v>4</v>
      </c>
      <c r="F252">
        <v>1</v>
      </c>
      <c r="G252">
        <v>83.882447999999997</v>
      </c>
      <c r="H252">
        <v>0.43054300000000001</v>
      </c>
      <c r="I252">
        <v>0.74283699999999997</v>
      </c>
      <c r="J252">
        <v>0.247612</v>
      </c>
      <c r="K252" t="str">
        <f t="shared" si="9"/>
        <v>0</v>
      </c>
      <c r="L252" t="s">
        <v>50</v>
      </c>
      <c r="M252" t="s">
        <v>51</v>
      </c>
      <c r="N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52">
        <f>VLOOKUP(TableMPI[[#This Row],[Label]],TableAvg[],2,FALSE)</f>
        <v>517.03048899999999</v>
      </c>
      <c r="P252">
        <f>VLOOKUP(TableMPI[[#This Row],[Label]],TableAvg[],3,FALSE)</f>
        <v>0</v>
      </c>
      <c r="Q252">
        <f>TableMPI[[#This Row],[Avg]]-$U$2*TableMPI[[#This Row],[StdDev]]</f>
        <v>517.03048899999999</v>
      </c>
      <c r="R252">
        <f>TableMPI[[#This Row],[Avg]]+$U$2*TableMPI[[#This Row],[StdDev]]</f>
        <v>517.03048899999999</v>
      </c>
      <c r="S252">
        <v>1</v>
      </c>
    </row>
    <row r="253" spans="1:19" x14ac:dyDescent="0.25">
      <c r="A253" t="s">
        <v>15</v>
      </c>
      <c r="B253">
        <v>10000</v>
      </c>
      <c r="C253">
        <v>100</v>
      </c>
      <c r="D253">
        <v>100000</v>
      </c>
      <c r="E253">
        <v>3</v>
      </c>
      <c r="F253">
        <v>1</v>
      </c>
      <c r="G253">
        <v>111.362325</v>
      </c>
      <c r="H253">
        <v>0.42005399999999998</v>
      </c>
      <c r="I253">
        <v>0.504687</v>
      </c>
      <c r="J253">
        <v>0.25234400000000001</v>
      </c>
      <c r="K253" t="str">
        <f t="shared" si="9"/>
        <v>0</v>
      </c>
      <c r="L253" t="s">
        <v>50</v>
      </c>
      <c r="M253" t="s">
        <v>51</v>
      </c>
      <c r="N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53">
        <f>VLOOKUP(TableMPI[[#This Row],[Label]],TableAvg[],2,FALSE)</f>
        <v>689.58723399999997</v>
      </c>
      <c r="P253">
        <f>VLOOKUP(TableMPI[[#This Row],[Label]],TableAvg[],3,FALSE)</f>
        <v>0</v>
      </c>
      <c r="Q253">
        <f>TableMPI[[#This Row],[Avg]]-$U$2*TableMPI[[#This Row],[StdDev]]</f>
        <v>689.58723399999997</v>
      </c>
      <c r="R253">
        <f>TableMPI[[#This Row],[Avg]]+$U$2*TableMPI[[#This Row],[StdDev]]</f>
        <v>689.58723399999997</v>
      </c>
      <c r="S253">
        <v>1</v>
      </c>
    </row>
    <row r="254" spans="1:19" x14ac:dyDescent="0.25">
      <c r="A254" t="s">
        <v>15</v>
      </c>
      <c r="B254">
        <v>10000</v>
      </c>
      <c r="C254">
        <v>100</v>
      </c>
      <c r="D254">
        <v>100000</v>
      </c>
      <c r="E254">
        <v>2</v>
      </c>
      <c r="F254">
        <v>1</v>
      </c>
      <c r="G254">
        <v>166.173867</v>
      </c>
      <c r="H254">
        <v>0.49963800000000003</v>
      </c>
      <c r="I254">
        <v>0.32569500000000001</v>
      </c>
      <c r="J254">
        <v>0.32569500000000001</v>
      </c>
      <c r="K254" t="str">
        <f t="shared" si="9"/>
        <v>0</v>
      </c>
      <c r="L254" t="s">
        <v>50</v>
      </c>
      <c r="M254" t="s">
        <v>51</v>
      </c>
      <c r="N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54">
        <f>VLOOKUP(TableMPI[[#This Row],[Label]],TableAvg[],2,FALSE)</f>
        <v>1033.768284</v>
      </c>
      <c r="P254">
        <f>VLOOKUP(TableMPI[[#This Row],[Label]],TableAvg[],3,FALSE)</f>
        <v>0</v>
      </c>
      <c r="Q254">
        <f>TableMPI[[#This Row],[Avg]]-$U$2*TableMPI[[#This Row],[StdDev]]</f>
        <v>1033.768284</v>
      </c>
      <c r="R254">
        <f>TableMPI[[#This Row],[Avg]]+$U$2*TableMPI[[#This Row],[StdDev]]</f>
        <v>1033.768284</v>
      </c>
      <c r="S254">
        <v>1</v>
      </c>
    </row>
    <row r="255" spans="1:19" x14ac:dyDescent="0.25">
      <c r="A255" t="s">
        <v>15</v>
      </c>
      <c r="B255">
        <v>30000</v>
      </c>
      <c r="C255">
        <v>100</v>
      </c>
      <c r="D255">
        <v>100000</v>
      </c>
      <c r="E255">
        <v>1</v>
      </c>
      <c r="F255">
        <v>1</v>
      </c>
      <c r="G255">
        <v>3008.7228239999999</v>
      </c>
      <c r="H255">
        <v>2.5085839999999999</v>
      </c>
      <c r="I255">
        <v>0</v>
      </c>
      <c r="J255">
        <v>0</v>
      </c>
      <c r="K255" t="str">
        <f>MID(M255,22,1)</f>
        <v>8</v>
      </c>
      <c r="L255" t="s">
        <v>52</v>
      </c>
      <c r="M255" t="s">
        <v>53</v>
      </c>
      <c r="N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</v>
      </c>
      <c r="O255" t="e">
        <f>VLOOKUP(TableMPI[[#This Row],[Label]],TableAvg[],2,FALSE)</f>
        <v>#N/A</v>
      </c>
      <c r="P255" t="e">
        <f>VLOOKUP(TableMPI[[#This Row],[Label]],TableAvg[],3,FALSE)</f>
        <v>#N/A</v>
      </c>
      <c r="Q255" t="e">
        <f>TableMPI[[#This Row],[Avg]]-$U$2*TableMPI[[#This Row],[StdDev]]</f>
        <v>#N/A</v>
      </c>
      <c r="R255" t="e">
        <f>TableMPI[[#This Row],[Avg]]+$U$2*TableMPI[[#This Row],[StdDev]]</f>
        <v>#N/A</v>
      </c>
      <c r="S255" t="e">
        <f>IF(AND(TableMPI[[#This Row],[total_time]]&gt;=TableMPI[[#This Row],[Low]], TableMPI[[#This Row],[total_time]]&lt;=TableMPI[[#This Row],[High]]),1,0)</f>
        <v>#N/A</v>
      </c>
    </row>
    <row r="256" spans="1:19" x14ac:dyDescent="0.25">
      <c r="A256" t="s">
        <v>15</v>
      </c>
      <c r="B256">
        <v>30000</v>
      </c>
      <c r="C256">
        <v>100</v>
      </c>
      <c r="D256">
        <v>100000</v>
      </c>
      <c r="E256">
        <v>2</v>
      </c>
      <c r="F256">
        <v>1</v>
      </c>
      <c r="G256">
        <v>1490.0035889999999</v>
      </c>
      <c r="H256">
        <v>2.8398889999999999</v>
      </c>
      <c r="I256">
        <v>1.7276469999999999</v>
      </c>
      <c r="J256">
        <v>1.7276469999999999</v>
      </c>
      <c r="K256" t="str">
        <f>MID(M256,22,1)</f>
        <v>8</v>
      </c>
      <c r="L256" t="s">
        <v>52</v>
      </c>
      <c r="M256" t="s">
        <v>53</v>
      </c>
      <c r="N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256" t="e">
        <f>VLOOKUP(TableMPI[[#This Row],[Label]],TableAvg[],2,FALSE)</f>
        <v>#N/A</v>
      </c>
      <c r="P256" t="e">
        <f>VLOOKUP(TableMPI[[#This Row],[Label]],TableAvg[],3,FALSE)</f>
        <v>#N/A</v>
      </c>
      <c r="Q256" t="e">
        <f>TableMPI[[#This Row],[Avg]]-$U$2*TableMPI[[#This Row],[StdDev]]</f>
        <v>#N/A</v>
      </c>
      <c r="R256" t="e">
        <f>TableMPI[[#This Row],[Avg]]+$U$2*TableMPI[[#This Row],[StdDev]]</f>
        <v>#N/A</v>
      </c>
      <c r="S256" t="e">
        <f>IF(AND(TableMPI[[#This Row],[total_time]]&gt;=TableMPI[[#This Row],[Low]], TableMPI[[#This Row],[total_time]]&lt;=TableMPI[[#This Row],[High]]),1,0)</f>
        <v>#N/A</v>
      </c>
    </row>
    <row r="257" spans="1:19" x14ac:dyDescent="0.25">
      <c r="A257" t="s">
        <v>15</v>
      </c>
      <c r="B257">
        <v>30000</v>
      </c>
      <c r="C257">
        <v>100</v>
      </c>
      <c r="D257">
        <v>100000</v>
      </c>
      <c r="E257">
        <v>3</v>
      </c>
      <c r="F257">
        <v>1</v>
      </c>
      <c r="G257">
        <v>991.55658900000003</v>
      </c>
      <c r="H257">
        <v>2.3954680000000002</v>
      </c>
      <c r="I257">
        <v>2.6278299999999999</v>
      </c>
      <c r="J257">
        <v>1.3139149999999999</v>
      </c>
      <c r="K257" t="str">
        <f>MID(M257,22,1)</f>
        <v>8</v>
      </c>
      <c r="L257" t="s">
        <v>52</v>
      </c>
      <c r="M257" t="s">
        <v>53</v>
      </c>
      <c r="N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257" t="e">
        <f>VLOOKUP(TableMPI[[#This Row],[Label]],TableAvg[],2,FALSE)</f>
        <v>#N/A</v>
      </c>
      <c r="P257" t="e">
        <f>VLOOKUP(TableMPI[[#This Row],[Label]],TableAvg[],3,FALSE)</f>
        <v>#N/A</v>
      </c>
      <c r="Q257" t="e">
        <f>TableMPI[[#This Row],[Avg]]-$U$2*TableMPI[[#This Row],[StdDev]]</f>
        <v>#N/A</v>
      </c>
      <c r="R257" t="e">
        <f>TableMPI[[#This Row],[Avg]]+$U$2*TableMPI[[#This Row],[StdDev]]</f>
        <v>#N/A</v>
      </c>
      <c r="S257" t="e">
        <f>IF(AND(TableMPI[[#This Row],[total_time]]&gt;=TableMPI[[#This Row],[Low]], TableMPI[[#This Row],[total_time]]&lt;=TableMPI[[#This Row],[High]]),1,0)</f>
        <v>#N/A</v>
      </c>
    </row>
    <row r="258" spans="1:19" x14ac:dyDescent="0.25">
      <c r="A258" t="s">
        <v>15</v>
      </c>
      <c r="B258">
        <v>30000</v>
      </c>
      <c r="C258">
        <v>100</v>
      </c>
      <c r="D258">
        <v>100000</v>
      </c>
      <c r="E258">
        <v>4</v>
      </c>
      <c r="F258">
        <v>1</v>
      </c>
      <c r="G258">
        <v>744.98545200000001</v>
      </c>
      <c r="H258">
        <v>2.350476</v>
      </c>
      <c r="I258">
        <v>3.7729550000000001</v>
      </c>
      <c r="J258">
        <v>1.257652</v>
      </c>
      <c r="K258" t="str">
        <f>MID(M258,22,1)</f>
        <v>8</v>
      </c>
      <c r="L258" t="s">
        <v>52</v>
      </c>
      <c r="M258" t="s">
        <v>53</v>
      </c>
      <c r="N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258" t="e">
        <f>VLOOKUP(TableMPI[[#This Row],[Label]],TableAvg[],2,FALSE)</f>
        <v>#N/A</v>
      </c>
      <c r="P258" t="e">
        <f>VLOOKUP(TableMPI[[#This Row],[Label]],TableAvg[],3,FALSE)</f>
        <v>#N/A</v>
      </c>
      <c r="Q258" t="e">
        <f>TableMPI[[#This Row],[Avg]]-$U$2*TableMPI[[#This Row],[StdDev]]</f>
        <v>#N/A</v>
      </c>
      <c r="R258" t="e">
        <f>TableMPI[[#This Row],[Avg]]+$U$2*TableMPI[[#This Row],[StdDev]]</f>
        <v>#N/A</v>
      </c>
      <c r="S258" t="e">
        <f>IF(AND(TableMPI[[#This Row],[total_time]]&gt;=TableMPI[[#This Row],[Low]], TableMPI[[#This Row],[total_time]]&lt;=TableMPI[[#This Row],[High]]),1,0)</f>
        <v>#N/A</v>
      </c>
    </row>
    <row r="259" spans="1:19" x14ac:dyDescent="0.25">
      <c r="A259" t="s">
        <v>15</v>
      </c>
      <c r="B259">
        <v>30000</v>
      </c>
      <c r="C259">
        <v>100</v>
      </c>
      <c r="D259">
        <v>100000</v>
      </c>
      <c r="E259">
        <v>5</v>
      </c>
      <c r="F259">
        <v>1</v>
      </c>
      <c r="G259">
        <v>596.23422500000004</v>
      </c>
      <c r="H259">
        <v>2.3014809999999999</v>
      </c>
      <c r="I259">
        <v>4.8716780000000002</v>
      </c>
      <c r="J259">
        <v>1.2179199999999999</v>
      </c>
      <c r="K259" t="str">
        <f>MID(M259,22,1)</f>
        <v>8</v>
      </c>
      <c r="L259" t="s">
        <v>52</v>
      </c>
      <c r="M259" t="s">
        <v>53</v>
      </c>
      <c r="N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259" t="e">
        <f>VLOOKUP(TableMPI[[#This Row],[Label]],TableAvg[],2,FALSE)</f>
        <v>#N/A</v>
      </c>
      <c r="P259" t="e">
        <f>VLOOKUP(TableMPI[[#This Row],[Label]],TableAvg[],3,FALSE)</f>
        <v>#N/A</v>
      </c>
      <c r="Q259" t="e">
        <f>TableMPI[[#This Row],[Avg]]-$U$2*TableMPI[[#This Row],[StdDev]]</f>
        <v>#N/A</v>
      </c>
      <c r="R259" t="e">
        <f>TableMPI[[#This Row],[Avg]]+$U$2*TableMPI[[#This Row],[StdDev]]</f>
        <v>#N/A</v>
      </c>
      <c r="S259" t="e">
        <f>IF(AND(TableMPI[[#This Row],[total_time]]&gt;=TableMPI[[#This Row],[Low]], TableMPI[[#This Row],[total_time]]&lt;=TableMPI[[#This Row],[High]]),1,0)</f>
        <v>#N/A</v>
      </c>
    </row>
    <row r="260" spans="1:19" x14ac:dyDescent="0.25">
      <c r="A260" t="s">
        <v>15</v>
      </c>
      <c r="B260">
        <v>30000</v>
      </c>
      <c r="C260">
        <v>100</v>
      </c>
      <c r="D260">
        <v>100000</v>
      </c>
      <c r="E260">
        <v>72</v>
      </c>
      <c r="F260">
        <v>1</v>
      </c>
      <c r="G260">
        <v>70.451221000000004</v>
      </c>
      <c r="H260">
        <v>28.208155999999999</v>
      </c>
      <c r="I260">
        <v>80.981870999999998</v>
      </c>
      <c r="J260">
        <v>1.14059</v>
      </c>
      <c r="K260" t="str">
        <f>MID(M260,22,1)</f>
        <v>7</v>
      </c>
      <c r="L260" t="s">
        <v>61</v>
      </c>
      <c r="M260" t="s">
        <v>62</v>
      </c>
      <c r="N2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60" s="13" t="e">
        <f>VLOOKUP(TableMPI[[#This Row],[Label]],TableAvg[],2,FALSE)</f>
        <v>#N/A</v>
      </c>
      <c r="P260" s="13" t="e">
        <f>VLOOKUP(TableMPI[[#This Row],[Label]],TableAvg[],3,FALSE)</f>
        <v>#N/A</v>
      </c>
      <c r="Q260" s="13" t="e">
        <f>TableMPI[[#This Row],[Avg]]-$U$2*TableMPI[[#This Row],[StdDev]]</f>
        <v>#N/A</v>
      </c>
      <c r="R260" s="13" t="e">
        <f>TableMPI[[#This Row],[Avg]]+$U$2*TableMPI[[#This Row],[StdDev]]</f>
        <v>#N/A</v>
      </c>
      <c r="S260" s="13" t="e">
        <f>IF(AND(TableMPI[[#This Row],[total_time]]&gt;=TableMPI[[#This Row],[Low]], TableMPI[[#This Row],[total_time]]&lt;=TableMPI[[#This Row],[High]]),1,0)</f>
        <v>#N/A</v>
      </c>
    </row>
    <row r="261" spans="1:19" x14ac:dyDescent="0.25">
      <c r="A261" t="s">
        <v>15</v>
      </c>
      <c r="B261">
        <v>30000</v>
      </c>
      <c r="C261">
        <v>100</v>
      </c>
      <c r="D261">
        <v>100000</v>
      </c>
      <c r="E261">
        <v>71</v>
      </c>
      <c r="F261">
        <v>1</v>
      </c>
      <c r="G261">
        <v>69.180012000000005</v>
      </c>
      <c r="H261">
        <v>26.104265999999999</v>
      </c>
      <c r="I261">
        <v>87.637662000000006</v>
      </c>
      <c r="J261">
        <v>1.2519670000000001</v>
      </c>
      <c r="K261" t="str">
        <f t="shared" ref="K261:K292" si="10">MID(M261,22,1)</f>
        <v>7</v>
      </c>
      <c r="L261" t="s">
        <v>61</v>
      </c>
      <c r="M261" t="s">
        <v>62</v>
      </c>
      <c r="N2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61" s="13" t="e">
        <f>VLOOKUP(TableMPI[[#This Row],[Label]],TableAvg[],2,FALSE)</f>
        <v>#N/A</v>
      </c>
      <c r="P261" s="13" t="e">
        <f>VLOOKUP(TableMPI[[#This Row],[Label]],TableAvg[],3,FALSE)</f>
        <v>#N/A</v>
      </c>
      <c r="Q261" s="13" t="e">
        <f>TableMPI[[#This Row],[Avg]]-$U$2*TableMPI[[#This Row],[StdDev]]</f>
        <v>#N/A</v>
      </c>
      <c r="R261" s="13" t="e">
        <f>TableMPI[[#This Row],[Avg]]+$U$2*TableMPI[[#This Row],[StdDev]]</f>
        <v>#N/A</v>
      </c>
      <c r="S261" s="13" t="e">
        <f>IF(AND(TableMPI[[#This Row],[total_time]]&gt;=TableMPI[[#This Row],[Low]], TableMPI[[#This Row],[total_time]]&lt;=TableMPI[[#This Row],[High]]),1,0)</f>
        <v>#N/A</v>
      </c>
    </row>
    <row r="262" spans="1:19" x14ac:dyDescent="0.25">
      <c r="A262" t="s">
        <v>15</v>
      </c>
      <c r="B262">
        <v>30000</v>
      </c>
      <c r="C262">
        <v>100</v>
      </c>
      <c r="D262">
        <v>100000</v>
      </c>
      <c r="E262">
        <v>70</v>
      </c>
      <c r="F262">
        <v>1</v>
      </c>
      <c r="G262">
        <v>69.772124000000005</v>
      </c>
      <c r="H262">
        <v>25.955210999999998</v>
      </c>
      <c r="I262">
        <v>75.485669999999999</v>
      </c>
      <c r="J262">
        <v>1.0939950000000001</v>
      </c>
      <c r="K262" t="str">
        <f t="shared" si="10"/>
        <v>7</v>
      </c>
      <c r="L262" t="s">
        <v>61</v>
      </c>
      <c r="M262" t="s">
        <v>62</v>
      </c>
      <c r="N2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62" s="13" t="e">
        <f>VLOOKUP(TableMPI[[#This Row],[Label]],TableAvg[],2,FALSE)</f>
        <v>#N/A</v>
      </c>
      <c r="P262" s="13" t="e">
        <f>VLOOKUP(TableMPI[[#This Row],[Label]],TableAvg[],3,FALSE)</f>
        <v>#N/A</v>
      </c>
      <c r="Q262" s="13" t="e">
        <f>TableMPI[[#This Row],[Avg]]-$U$2*TableMPI[[#This Row],[StdDev]]</f>
        <v>#N/A</v>
      </c>
      <c r="R262" s="13" t="e">
        <f>TableMPI[[#This Row],[Avg]]+$U$2*TableMPI[[#This Row],[StdDev]]</f>
        <v>#N/A</v>
      </c>
      <c r="S262" s="13" t="e">
        <f>IF(AND(TableMPI[[#This Row],[total_time]]&gt;=TableMPI[[#This Row],[Low]], TableMPI[[#This Row],[total_time]]&lt;=TableMPI[[#This Row],[High]]),1,0)</f>
        <v>#N/A</v>
      </c>
    </row>
    <row r="263" spans="1:19" x14ac:dyDescent="0.25">
      <c r="A263" t="s">
        <v>15</v>
      </c>
      <c r="B263">
        <v>30000</v>
      </c>
      <c r="C263">
        <v>100</v>
      </c>
      <c r="D263">
        <v>100000</v>
      </c>
      <c r="E263">
        <v>69</v>
      </c>
      <c r="F263">
        <v>1</v>
      </c>
      <c r="G263">
        <v>69.250805</v>
      </c>
      <c r="H263">
        <v>24.810896</v>
      </c>
      <c r="I263">
        <v>72.443685000000002</v>
      </c>
      <c r="J263">
        <v>1.065348</v>
      </c>
      <c r="K263" t="str">
        <f t="shared" si="10"/>
        <v>7</v>
      </c>
      <c r="L263" t="s">
        <v>61</v>
      </c>
      <c r="M263" t="s">
        <v>62</v>
      </c>
      <c r="N2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63" s="13" t="e">
        <f>VLOOKUP(TableMPI[[#This Row],[Label]],TableAvg[],2,FALSE)</f>
        <v>#N/A</v>
      </c>
      <c r="P263" s="13" t="e">
        <f>VLOOKUP(TableMPI[[#This Row],[Label]],TableAvg[],3,FALSE)</f>
        <v>#N/A</v>
      </c>
      <c r="Q263" s="13" t="e">
        <f>TableMPI[[#This Row],[Avg]]-$U$2*TableMPI[[#This Row],[StdDev]]</f>
        <v>#N/A</v>
      </c>
      <c r="R263" s="13" t="e">
        <f>TableMPI[[#This Row],[Avg]]+$U$2*TableMPI[[#This Row],[StdDev]]</f>
        <v>#N/A</v>
      </c>
      <c r="S263" s="13" t="e">
        <f>IF(AND(TableMPI[[#This Row],[total_time]]&gt;=TableMPI[[#This Row],[Low]], TableMPI[[#This Row],[total_time]]&lt;=TableMPI[[#This Row],[High]]),1,0)</f>
        <v>#N/A</v>
      </c>
    </row>
    <row r="264" spans="1:19" x14ac:dyDescent="0.25">
      <c r="A264" t="s">
        <v>15</v>
      </c>
      <c r="B264">
        <v>30000</v>
      </c>
      <c r="C264">
        <v>100</v>
      </c>
      <c r="D264">
        <v>100000</v>
      </c>
      <c r="E264">
        <v>68</v>
      </c>
      <c r="F264">
        <v>1</v>
      </c>
      <c r="G264">
        <v>63.831386999999999</v>
      </c>
      <c r="H264">
        <v>18.943463000000001</v>
      </c>
      <c r="I264">
        <v>68.995321000000004</v>
      </c>
      <c r="J264">
        <v>1.0297810000000001</v>
      </c>
      <c r="K264" t="str">
        <f t="shared" si="10"/>
        <v>7</v>
      </c>
      <c r="L264" t="s">
        <v>61</v>
      </c>
      <c r="M264" t="s">
        <v>62</v>
      </c>
      <c r="N2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64" s="13" t="e">
        <f>VLOOKUP(TableMPI[[#This Row],[Label]],TableAvg[],2,FALSE)</f>
        <v>#N/A</v>
      </c>
      <c r="P264" s="13" t="e">
        <f>VLOOKUP(TableMPI[[#This Row],[Label]],TableAvg[],3,FALSE)</f>
        <v>#N/A</v>
      </c>
      <c r="Q264" s="13" t="e">
        <f>TableMPI[[#This Row],[Avg]]-$U$2*TableMPI[[#This Row],[StdDev]]</f>
        <v>#N/A</v>
      </c>
      <c r="R264" s="13" t="e">
        <f>TableMPI[[#This Row],[Avg]]+$U$2*TableMPI[[#This Row],[StdDev]]</f>
        <v>#N/A</v>
      </c>
      <c r="S264" s="13" t="e">
        <f>IF(AND(TableMPI[[#This Row],[total_time]]&gt;=TableMPI[[#This Row],[Low]], TableMPI[[#This Row],[total_time]]&lt;=TableMPI[[#This Row],[High]]),1,0)</f>
        <v>#N/A</v>
      </c>
    </row>
    <row r="265" spans="1:19" x14ac:dyDescent="0.25">
      <c r="A265" t="s">
        <v>15</v>
      </c>
      <c r="B265">
        <v>30000</v>
      </c>
      <c r="C265">
        <v>100</v>
      </c>
      <c r="D265">
        <v>100000</v>
      </c>
      <c r="E265">
        <v>67</v>
      </c>
      <c r="F265">
        <v>1</v>
      </c>
      <c r="G265">
        <v>62.991456999999997</v>
      </c>
      <c r="H265">
        <v>17.53031</v>
      </c>
      <c r="I265">
        <v>76.054792000000006</v>
      </c>
      <c r="J265">
        <v>1.152345</v>
      </c>
      <c r="K265" t="str">
        <f t="shared" si="10"/>
        <v>7</v>
      </c>
      <c r="L265" t="s">
        <v>61</v>
      </c>
      <c r="M265" t="s">
        <v>62</v>
      </c>
      <c r="N2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65" s="13" t="e">
        <f>VLOOKUP(TableMPI[[#This Row],[Label]],TableAvg[],2,FALSE)</f>
        <v>#N/A</v>
      </c>
      <c r="P265" s="13" t="e">
        <f>VLOOKUP(TableMPI[[#This Row],[Label]],TableAvg[],3,FALSE)</f>
        <v>#N/A</v>
      </c>
      <c r="Q265" s="13" t="e">
        <f>TableMPI[[#This Row],[Avg]]-$U$2*TableMPI[[#This Row],[StdDev]]</f>
        <v>#N/A</v>
      </c>
      <c r="R265" s="13" t="e">
        <f>TableMPI[[#This Row],[Avg]]+$U$2*TableMPI[[#This Row],[StdDev]]</f>
        <v>#N/A</v>
      </c>
      <c r="S265" s="13" t="e">
        <f>IF(AND(TableMPI[[#This Row],[total_time]]&gt;=TableMPI[[#This Row],[Low]], TableMPI[[#This Row],[total_time]]&lt;=TableMPI[[#This Row],[High]]),1,0)</f>
        <v>#N/A</v>
      </c>
    </row>
    <row r="266" spans="1:19" x14ac:dyDescent="0.25">
      <c r="A266" t="s">
        <v>15</v>
      </c>
      <c r="B266">
        <v>30000</v>
      </c>
      <c r="C266">
        <v>100</v>
      </c>
      <c r="D266">
        <v>100000</v>
      </c>
      <c r="E266">
        <v>66</v>
      </c>
      <c r="F266">
        <v>1</v>
      </c>
      <c r="G266">
        <v>60.286313</v>
      </c>
      <c r="H266">
        <v>13.975094</v>
      </c>
      <c r="I266">
        <v>76.846536999999998</v>
      </c>
      <c r="J266">
        <v>1.1822539999999999</v>
      </c>
      <c r="K266" t="str">
        <f t="shared" si="10"/>
        <v>7</v>
      </c>
      <c r="L266" t="s">
        <v>61</v>
      </c>
      <c r="M266" t="s">
        <v>62</v>
      </c>
      <c r="N2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66" s="13" t="e">
        <f>VLOOKUP(TableMPI[[#This Row],[Label]],TableAvg[],2,FALSE)</f>
        <v>#N/A</v>
      </c>
      <c r="P266" s="13" t="e">
        <f>VLOOKUP(TableMPI[[#This Row],[Label]],TableAvg[],3,FALSE)</f>
        <v>#N/A</v>
      </c>
      <c r="Q266" s="13" t="e">
        <f>TableMPI[[#This Row],[Avg]]-$U$2*TableMPI[[#This Row],[StdDev]]</f>
        <v>#N/A</v>
      </c>
      <c r="R266" s="13" t="e">
        <f>TableMPI[[#This Row],[Avg]]+$U$2*TableMPI[[#This Row],[StdDev]]</f>
        <v>#N/A</v>
      </c>
      <c r="S266" s="13" t="e">
        <f>IF(AND(TableMPI[[#This Row],[total_time]]&gt;=TableMPI[[#This Row],[Low]], TableMPI[[#This Row],[total_time]]&lt;=TableMPI[[#This Row],[High]]),1,0)</f>
        <v>#N/A</v>
      </c>
    </row>
    <row r="267" spans="1:19" x14ac:dyDescent="0.25">
      <c r="A267" t="s">
        <v>15</v>
      </c>
      <c r="B267">
        <v>30000</v>
      </c>
      <c r="C267">
        <v>100</v>
      </c>
      <c r="D267">
        <v>100000</v>
      </c>
      <c r="E267">
        <v>65</v>
      </c>
      <c r="F267">
        <v>1</v>
      </c>
      <c r="G267">
        <v>75.382459999999995</v>
      </c>
      <c r="H267">
        <v>28.22026</v>
      </c>
      <c r="I267">
        <v>67.592687999999995</v>
      </c>
      <c r="J267">
        <v>1.056136</v>
      </c>
      <c r="K267" t="str">
        <f t="shared" si="10"/>
        <v>7</v>
      </c>
      <c r="L267" t="s">
        <v>61</v>
      </c>
      <c r="M267" t="s">
        <v>62</v>
      </c>
      <c r="N2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67" s="13" t="e">
        <f>VLOOKUP(TableMPI[[#This Row],[Label]],TableAvg[],2,FALSE)</f>
        <v>#N/A</v>
      </c>
      <c r="P267" s="13" t="e">
        <f>VLOOKUP(TableMPI[[#This Row],[Label]],TableAvg[],3,FALSE)</f>
        <v>#N/A</v>
      </c>
      <c r="Q267" s="13" t="e">
        <f>TableMPI[[#This Row],[Avg]]-$U$2*TableMPI[[#This Row],[StdDev]]</f>
        <v>#N/A</v>
      </c>
      <c r="R267" s="13" t="e">
        <f>TableMPI[[#This Row],[Avg]]+$U$2*TableMPI[[#This Row],[StdDev]]</f>
        <v>#N/A</v>
      </c>
      <c r="S267" s="13" t="e">
        <f>IF(AND(TableMPI[[#This Row],[total_time]]&gt;=TableMPI[[#This Row],[Low]], TableMPI[[#This Row],[total_time]]&lt;=TableMPI[[#This Row],[High]]),1,0)</f>
        <v>#N/A</v>
      </c>
    </row>
    <row r="268" spans="1:19" x14ac:dyDescent="0.25">
      <c r="A268" t="s">
        <v>15</v>
      </c>
      <c r="B268">
        <v>30000</v>
      </c>
      <c r="C268">
        <v>100</v>
      </c>
      <c r="D268">
        <v>100000</v>
      </c>
      <c r="E268">
        <v>64</v>
      </c>
      <c r="F268">
        <v>1</v>
      </c>
      <c r="G268">
        <v>71.296051000000006</v>
      </c>
      <c r="H268">
        <v>23.326339000000001</v>
      </c>
      <c r="I268">
        <v>114.980789</v>
      </c>
      <c r="J268">
        <v>1.8250919999999999</v>
      </c>
      <c r="K268" t="str">
        <f t="shared" si="10"/>
        <v>7</v>
      </c>
      <c r="L268" t="s">
        <v>61</v>
      </c>
      <c r="M268" t="s">
        <v>62</v>
      </c>
      <c r="N2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68" s="13" t="e">
        <f>VLOOKUP(TableMPI[[#This Row],[Label]],TableAvg[],2,FALSE)</f>
        <v>#N/A</v>
      </c>
      <c r="P268" s="13" t="e">
        <f>VLOOKUP(TableMPI[[#This Row],[Label]],TableAvg[],3,FALSE)</f>
        <v>#N/A</v>
      </c>
      <c r="Q268" s="13" t="e">
        <f>TableMPI[[#This Row],[Avg]]-$U$2*TableMPI[[#This Row],[StdDev]]</f>
        <v>#N/A</v>
      </c>
      <c r="R268" s="13" t="e">
        <f>TableMPI[[#This Row],[Avg]]+$U$2*TableMPI[[#This Row],[StdDev]]</f>
        <v>#N/A</v>
      </c>
      <c r="S268" s="13" t="e">
        <f>IF(AND(TableMPI[[#This Row],[total_time]]&gt;=TableMPI[[#This Row],[Low]], TableMPI[[#This Row],[total_time]]&lt;=TableMPI[[#This Row],[High]]),1,0)</f>
        <v>#N/A</v>
      </c>
    </row>
    <row r="269" spans="1:19" x14ac:dyDescent="0.25">
      <c r="A269" t="s">
        <v>15</v>
      </c>
      <c r="B269">
        <v>30000</v>
      </c>
      <c r="C269">
        <v>100</v>
      </c>
      <c r="D269">
        <v>100000</v>
      </c>
      <c r="E269">
        <v>63</v>
      </c>
      <c r="F269">
        <v>1</v>
      </c>
      <c r="G269">
        <v>66.603048999999999</v>
      </c>
      <c r="H269">
        <v>18.067235</v>
      </c>
      <c r="I269">
        <v>68.164911000000004</v>
      </c>
      <c r="J269">
        <v>1.099434</v>
      </c>
      <c r="K269" t="str">
        <f t="shared" si="10"/>
        <v>7</v>
      </c>
      <c r="L269" t="s">
        <v>61</v>
      </c>
      <c r="M269" t="s">
        <v>62</v>
      </c>
      <c r="N2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69" s="13" t="e">
        <f>VLOOKUP(TableMPI[[#This Row],[Label]],TableAvg[],2,FALSE)</f>
        <v>#N/A</v>
      </c>
      <c r="P269" s="13" t="e">
        <f>VLOOKUP(TableMPI[[#This Row],[Label]],TableAvg[],3,FALSE)</f>
        <v>#N/A</v>
      </c>
      <c r="Q269" s="13" t="e">
        <f>TableMPI[[#This Row],[Avg]]-$U$2*TableMPI[[#This Row],[StdDev]]</f>
        <v>#N/A</v>
      </c>
      <c r="R269" s="13" t="e">
        <f>TableMPI[[#This Row],[Avg]]+$U$2*TableMPI[[#This Row],[StdDev]]</f>
        <v>#N/A</v>
      </c>
      <c r="S269" s="13" t="e">
        <f>IF(AND(TableMPI[[#This Row],[total_time]]&gt;=TableMPI[[#This Row],[Low]], TableMPI[[#This Row],[total_time]]&lt;=TableMPI[[#This Row],[High]]),1,0)</f>
        <v>#N/A</v>
      </c>
    </row>
    <row r="270" spans="1:19" x14ac:dyDescent="0.25">
      <c r="A270" t="s">
        <v>15</v>
      </c>
      <c r="B270">
        <v>30000</v>
      </c>
      <c r="C270">
        <v>100</v>
      </c>
      <c r="D270">
        <v>100000</v>
      </c>
      <c r="E270">
        <v>62</v>
      </c>
      <c r="F270">
        <v>1</v>
      </c>
      <c r="G270">
        <v>77.989759000000006</v>
      </c>
      <c r="H270">
        <v>28.824221999999999</v>
      </c>
      <c r="I270">
        <v>62.911095000000003</v>
      </c>
      <c r="J270">
        <v>1.0313289999999999</v>
      </c>
      <c r="K270" t="str">
        <f t="shared" si="10"/>
        <v>7</v>
      </c>
      <c r="L270" t="s">
        <v>61</v>
      </c>
      <c r="M270" t="s">
        <v>62</v>
      </c>
      <c r="N2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70" s="13" t="e">
        <f>VLOOKUP(TableMPI[[#This Row],[Label]],TableAvg[],2,FALSE)</f>
        <v>#N/A</v>
      </c>
      <c r="P270" s="13" t="e">
        <f>VLOOKUP(TableMPI[[#This Row],[Label]],TableAvg[],3,FALSE)</f>
        <v>#N/A</v>
      </c>
      <c r="Q270" s="13" t="e">
        <f>TableMPI[[#This Row],[Avg]]-$U$2*TableMPI[[#This Row],[StdDev]]</f>
        <v>#N/A</v>
      </c>
      <c r="R270" s="13" t="e">
        <f>TableMPI[[#This Row],[Avg]]+$U$2*TableMPI[[#This Row],[StdDev]]</f>
        <v>#N/A</v>
      </c>
      <c r="S270" s="13" t="e">
        <f>IF(AND(TableMPI[[#This Row],[total_time]]&gt;=TableMPI[[#This Row],[Low]], TableMPI[[#This Row],[total_time]]&lt;=TableMPI[[#This Row],[High]]),1,0)</f>
        <v>#N/A</v>
      </c>
    </row>
    <row r="271" spans="1:19" x14ac:dyDescent="0.25">
      <c r="A271" t="s">
        <v>15</v>
      </c>
      <c r="B271">
        <v>30000</v>
      </c>
      <c r="C271">
        <v>100</v>
      </c>
      <c r="D271">
        <v>100000</v>
      </c>
      <c r="E271">
        <v>61</v>
      </c>
      <c r="F271">
        <v>1</v>
      </c>
      <c r="G271">
        <v>72.263093999999995</v>
      </c>
      <c r="H271">
        <v>22.256115999999999</v>
      </c>
      <c r="I271">
        <v>87.393630999999999</v>
      </c>
      <c r="J271">
        <v>1.456561</v>
      </c>
      <c r="K271" t="str">
        <f t="shared" si="10"/>
        <v>7</v>
      </c>
      <c r="L271" t="s">
        <v>61</v>
      </c>
      <c r="M271" t="s">
        <v>62</v>
      </c>
      <c r="N2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71" s="13" t="e">
        <f>VLOOKUP(TableMPI[[#This Row],[Label]],TableAvg[],2,FALSE)</f>
        <v>#N/A</v>
      </c>
      <c r="P271" s="13" t="e">
        <f>VLOOKUP(TableMPI[[#This Row],[Label]],TableAvg[],3,FALSE)</f>
        <v>#N/A</v>
      </c>
      <c r="Q271" s="13" t="e">
        <f>TableMPI[[#This Row],[Avg]]-$U$2*TableMPI[[#This Row],[StdDev]]</f>
        <v>#N/A</v>
      </c>
      <c r="R271" s="13" t="e">
        <f>TableMPI[[#This Row],[Avg]]+$U$2*TableMPI[[#This Row],[StdDev]]</f>
        <v>#N/A</v>
      </c>
      <c r="S271" s="13" t="e">
        <f>IF(AND(TableMPI[[#This Row],[total_time]]&gt;=TableMPI[[#This Row],[Low]], TableMPI[[#This Row],[total_time]]&lt;=TableMPI[[#This Row],[High]]),1,0)</f>
        <v>#N/A</v>
      </c>
    </row>
    <row r="272" spans="1:19" x14ac:dyDescent="0.25">
      <c r="A272" t="s">
        <v>15</v>
      </c>
      <c r="B272">
        <v>30000</v>
      </c>
      <c r="C272">
        <v>100</v>
      </c>
      <c r="D272">
        <v>100000</v>
      </c>
      <c r="E272">
        <v>60</v>
      </c>
      <c r="F272">
        <v>1</v>
      </c>
      <c r="G272">
        <v>79.713228000000001</v>
      </c>
      <c r="H272">
        <v>28.669941000000001</v>
      </c>
      <c r="I272">
        <v>66.507671000000002</v>
      </c>
      <c r="J272">
        <v>1.1272489999999999</v>
      </c>
      <c r="K272" t="str">
        <f t="shared" si="10"/>
        <v>7</v>
      </c>
      <c r="L272" t="s">
        <v>61</v>
      </c>
      <c r="M272" t="s">
        <v>62</v>
      </c>
      <c r="N2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72" s="13" t="e">
        <f>VLOOKUP(TableMPI[[#This Row],[Label]],TableAvg[],2,FALSE)</f>
        <v>#N/A</v>
      </c>
      <c r="P272" s="13" t="e">
        <f>VLOOKUP(TableMPI[[#This Row],[Label]],TableAvg[],3,FALSE)</f>
        <v>#N/A</v>
      </c>
      <c r="Q272" s="13" t="e">
        <f>TableMPI[[#This Row],[Avg]]-$U$2*TableMPI[[#This Row],[StdDev]]</f>
        <v>#N/A</v>
      </c>
      <c r="R272" s="13" t="e">
        <f>TableMPI[[#This Row],[Avg]]+$U$2*TableMPI[[#This Row],[StdDev]]</f>
        <v>#N/A</v>
      </c>
      <c r="S272" s="13" t="e">
        <f>IF(AND(TableMPI[[#This Row],[total_time]]&gt;=TableMPI[[#This Row],[Low]], TableMPI[[#This Row],[total_time]]&lt;=TableMPI[[#This Row],[High]]),1,0)</f>
        <v>#N/A</v>
      </c>
    </row>
    <row r="273" spans="1:19" x14ac:dyDescent="0.25">
      <c r="A273" t="s">
        <v>15</v>
      </c>
      <c r="B273">
        <v>30000</v>
      </c>
      <c r="C273">
        <v>100</v>
      </c>
      <c r="D273">
        <v>100000</v>
      </c>
      <c r="E273">
        <v>59</v>
      </c>
      <c r="F273">
        <v>1</v>
      </c>
      <c r="G273">
        <v>80.550257999999999</v>
      </c>
      <c r="H273">
        <v>28.444102000000001</v>
      </c>
      <c r="I273">
        <v>95.359883999999994</v>
      </c>
      <c r="J273">
        <v>1.644136</v>
      </c>
      <c r="K273" t="str">
        <f t="shared" si="10"/>
        <v>7</v>
      </c>
      <c r="L273" t="s">
        <v>61</v>
      </c>
      <c r="M273" t="s">
        <v>62</v>
      </c>
      <c r="N2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73" s="13" t="e">
        <f>VLOOKUP(TableMPI[[#This Row],[Label]],TableAvg[],2,FALSE)</f>
        <v>#N/A</v>
      </c>
      <c r="P273" s="13" t="e">
        <f>VLOOKUP(TableMPI[[#This Row],[Label]],TableAvg[],3,FALSE)</f>
        <v>#N/A</v>
      </c>
      <c r="Q273" s="13" t="e">
        <f>TableMPI[[#This Row],[Avg]]-$U$2*TableMPI[[#This Row],[StdDev]]</f>
        <v>#N/A</v>
      </c>
      <c r="R273" s="13" t="e">
        <f>TableMPI[[#This Row],[Avg]]+$U$2*TableMPI[[#This Row],[StdDev]]</f>
        <v>#N/A</v>
      </c>
      <c r="S273" s="13" t="e">
        <f>IF(AND(TableMPI[[#This Row],[total_time]]&gt;=TableMPI[[#This Row],[Low]], TableMPI[[#This Row],[total_time]]&lt;=TableMPI[[#This Row],[High]]),1,0)</f>
        <v>#N/A</v>
      </c>
    </row>
    <row r="274" spans="1:19" x14ac:dyDescent="0.25">
      <c r="A274" t="s">
        <v>15</v>
      </c>
      <c r="B274">
        <v>30000</v>
      </c>
      <c r="C274">
        <v>100</v>
      </c>
      <c r="D274">
        <v>100000</v>
      </c>
      <c r="E274">
        <v>58</v>
      </c>
      <c r="F274">
        <v>1</v>
      </c>
      <c r="G274">
        <v>81.383899999999997</v>
      </c>
      <c r="H274">
        <v>28.345506</v>
      </c>
      <c r="I274">
        <v>63.184095999999997</v>
      </c>
      <c r="J274">
        <v>1.108493</v>
      </c>
      <c r="K274" t="str">
        <f t="shared" si="10"/>
        <v>7</v>
      </c>
      <c r="L274" t="s">
        <v>61</v>
      </c>
      <c r="M274" t="s">
        <v>62</v>
      </c>
      <c r="N2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74" s="13" t="e">
        <f>VLOOKUP(TableMPI[[#This Row],[Label]],TableAvg[],2,FALSE)</f>
        <v>#N/A</v>
      </c>
      <c r="P274" s="13" t="e">
        <f>VLOOKUP(TableMPI[[#This Row],[Label]],TableAvg[],3,FALSE)</f>
        <v>#N/A</v>
      </c>
      <c r="Q274" s="13" t="e">
        <f>TableMPI[[#This Row],[Avg]]-$U$2*TableMPI[[#This Row],[StdDev]]</f>
        <v>#N/A</v>
      </c>
      <c r="R274" s="13" t="e">
        <f>TableMPI[[#This Row],[Avg]]+$U$2*TableMPI[[#This Row],[StdDev]]</f>
        <v>#N/A</v>
      </c>
      <c r="S274" s="13" t="e">
        <f>IF(AND(TableMPI[[#This Row],[total_time]]&gt;=TableMPI[[#This Row],[Low]], TableMPI[[#This Row],[total_time]]&lt;=TableMPI[[#This Row],[High]]),1,0)</f>
        <v>#N/A</v>
      </c>
    </row>
    <row r="275" spans="1:19" x14ac:dyDescent="0.25">
      <c r="A275" t="s">
        <v>15</v>
      </c>
      <c r="B275">
        <v>30000</v>
      </c>
      <c r="C275">
        <v>100</v>
      </c>
      <c r="D275">
        <v>100000</v>
      </c>
      <c r="E275">
        <v>57</v>
      </c>
      <c r="F275">
        <v>1</v>
      </c>
      <c r="G275">
        <v>83.407174999999995</v>
      </c>
      <c r="H275">
        <v>29.947890000000001</v>
      </c>
      <c r="I275">
        <v>79.944214000000002</v>
      </c>
      <c r="J275">
        <v>1.427575</v>
      </c>
      <c r="K275" t="str">
        <f t="shared" si="10"/>
        <v>7</v>
      </c>
      <c r="L275" t="s">
        <v>61</v>
      </c>
      <c r="M275" t="s">
        <v>62</v>
      </c>
      <c r="N2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75" s="13" t="e">
        <f>VLOOKUP(TableMPI[[#This Row],[Label]],TableAvg[],2,FALSE)</f>
        <v>#N/A</v>
      </c>
      <c r="P275" s="13" t="e">
        <f>VLOOKUP(TableMPI[[#This Row],[Label]],TableAvg[],3,FALSE)</f>
        <v>#N/A</v>
      </c>
      <c r="Q275" s="13" t="e">
        <f>TableMPI[[#This Row],[Avg]]-$U$2*TableMPI[[#This Row],[StdDev]]</f>
        <v>#N/A</v>
      </c>
      <c r="R275" s="13" t="e">
        <f>TableMPI[[#This Row],[Avg]]+$U$2*TableMPI[[#This Row],[StdDev]]</f>
        <v>#N/A</v>
      </c>
      <c r="S275" s="13" t="e">
        <f>IF(AND(TableMPI[[#This Row],[total_time]]&gt;=TableMPI[[#This Row],[Low]], TableMPI[[#This Row],[total_time]]&lt;=TableMPI[[#This Row],[High]]),1,0)</f>
        <v>#N/A</v>
      </c>
    </row>
    <row r="276" spans="1:19" x14ac:dyDescent="0.25">
      <c r="A276" t="s">
        <v>15</v>
      </c>
      <c r="B276">
        <v>30000</v>
      </c>
      <c r="C276">
        <v>100</v>
      </c>
      <c r="D276">
        <v>100000</v>
      </c>
      <c r="E276">
        <v>56</v>
      </c>
      <c r="F276">
        <v>1</v>
      </c>
      <c r="G276">
        <v>83.925219999999996</v>
      </c>
      <c r="H276">
        <v>28.942063000000001</v>
      </c>
      <c r="I276">
        <v>60.662731999999998</v>
      </c>
      <c r="J276">
        <v>1.102959</v>
      </c>
      <c r="K276" t="str">
        <f t="shared" si="10"/>
        <v>7</v>
      </c>
      <c r="L276" t="s">
        <v>61</v>
      </c>
      <c r="M276" t="s">
        <v>62</v>
      </c>
      <c r="N2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76" s="13" t="e">
        <f>VLOOKUP(TableMPI[[#This Row],[Label]],TableAvg[],2,FALSE)</f>
        <v>#N/A</v>
      </c>
      <c r="P276" s="13" t="e">
        <f>VLOOKUP(TableMPI[[#This Row],[Label]],TableAvg[],3,FALSE)</f>
        <v>#N/A</v>
      </c>
      <c r="Q276" s="13" t="e">
        <f>TableMPI[[#This Row],[Avg]]-$U$2*TableMPI[[#This Row],[StdDev]]</f>
        <v>#N/A</v>
      </c>
      <c r="R276" s="13" t="e">
        <f>TableMPI[[#This Row],[Avg]]+$U$2*TableMPI[[#This Row],[StdDev]]</f>
        <v>#N/A</v>
      </c>
      <c r="S276" s="13" t="e">
        <f>IF(AND(TableMPI[[#This Row],[total_time]]&gt;=TableMPI[[#This Row],[Low]], TableMPI[[#This Row],[total_time]]&lt;=TableMPI[[#This Row],[High]]),1,0)</f>
        <v>#N/A</v>
      </c>
    </row>
    <row r="277" spans="1:19" x14ac:dyDescent="0.25">
      <c r="A277" t="s">
        <v>15</v>
      </c>
      <c r="B277">
        <v>30000</v>
      </c>
      <c r="C277">
        <v>100</v>
      </c>
      <c r="D277">
        <v>100000</v>
      </c>
      <c r="E277">
        <v>55</v>
      </c>
      <c r="F277">
        <v>1</v>
      </c>
      <c r="G277">
        <v>84.429963000000001</v>
      </c>
      <c r="H277">
        <v>28.569099000000001</v>
      </c>
      <c r="I277">
        <v>71.097070000000002</v>
      </c>
      <c r="J277">
        <v>1.3166119999999999</v>
      </c>
      <c r="K277" t="str">
        <f t="shared" si="10"/>
        <v>7</v>
      </c>
      <c r="L277" t="s">
        <v>61</v>
      </c>
      <c r="M277" t="s">
        <v>62</v>
      </c>
      <c r="N2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77" s="13" t="e">
        <f>VLOOKUP(TableMPI[[#This Row],[Label]],TableAvg[],2,FALSE)</f>
        <v>#N/A</v>
      </c>
      <c r="P277" s="13" t="e">
        <f>VLOOKUP(TableMPI[[#This Row],[Label]],TableAvg[],3,FALSE)</f>
        <v>#N/A</v>
      </c>
      <c r="Q277" s="13" t="e">
        <f>TableMPI[[#This Row],[Avg]]-$U$2*TableMPI[[#This Row],[StdDev]]</f>
        <v>#N/A</v>
      </c>
      <c r="R277" s="13" t="e">
        <f>TableMPI[[#This Row],[Avg]]+$U$2*TableMPI[[#This Row],[StdDev]]</f>
        <v>#N/A</v>
      </c>
      <c r="S277" s="13" t="e">
        <f>IF(AND(TableMPI[[#This Row],[total_time]]&gt;=TableMPI[[#This Row],[Low]], TableMPI[[#This Row],[total_time]]&lt;=TableMPI[[#This Row],[High]]),1,0)</f>
        <v>#N/A</v>
      </c>
    </row>
    <row r="278" spans="1:19" x14ac:dyDescent="0.25">
      <c r="A278" t="s">
        <v>15</v>
      </c>
      <c r="B278">
        <v>30000</v>
      </c>
      <c r="C278">
        <v>100</v>
      </c>
      <c r="D278">
        <v>100000</v>
      </c>
      <c r="E278">
        <v>54</v>
      </c>
      <c r="F278">
        <v>1</v>
      </c>
      <c r="G278">
        <v>81.472426999999996</v>
      </c>
      <c r="H278">
        <v>24.627690000000001</v>
      </c>
      <c r="I278">
        <v>92.956585000000004</v>
      </c>
      <c r="J278">
        <v>1.753898</v>
      </c>
      <c r="K278" t="str">
        <f t="shared" si="10"/>
        <v>7</v>
      </c>
      <c r="L278" t="s">
        <v>61</v>
      </c>
      <c r="M278" t="s">
        <v>62</v>
      </c>
      <c r="N2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78" s="13" t="e">
        <f>VLOOKUP(TableMPI[[#This Row],[Label]],TableAvg[],2,FALSE)</f>
        <v>#N/A</v>
      </c>
      <c r="P278" s="13" t="e">
        <f>VLOOKUP(TableMPI[[#This Row],[Label]],TableAvg[],3,FALSE)</f>
        <v>#N/A</v>
      </c>
      <c r="Q278" s="13" t="e">
        <f>TableMPI[[#This Row],[Avg]]-$U$2*TableMPI[[#This Row],[StdDev]]</f>
        <v>#N/A</v>
      </c>
      <c r="R278" s="13" t="e">
        <f>TableMPI[[#This Row],[Avg]]+$U$2*TableMPI[[#This Row],[StdDev]]</f>
        <v>#N/A</v>
      </c>
      <c r="S278" s="13" t="e">
        <f>IF(AND(TableMPI[[#This Row],[total_time]]&gt;=TableMPI[[#This Row],[Low]], TableMPI[[#This Row],[total_time]]&lt;=TableMPI[[#This Row],[High]]),1,0)</f>
        <v>#N/A</v>
      </c>
    </row>
    <row r="279" spans="1:19" x14ac:dyDescent="0.25">
      <c r="A279" t="s">
        <v>15</v>
      </c>
      <c r="B279">
        <v>30000</v>
      </c>
      <c r="C279">
        <v>100</v>
      </c>
      <c r="D279">
        <v>100000</v>
      </c>
      <c r="E279">
        <v>53</v>
      </c>
      <c r="F279">
        <v>1</v>
      </c>
      <c r="G279">
        <v>89.07423</v>
      </c>
      <c r="H279">
        <v>31.223673999999999</v>
      </c>
      <c r="I279">
        <v>62.010005</v>
      </c>
      <c r="J279">
        <v>1.1924999999999999</v>
      </c>
      <c r="K279" t="str">
        <f t="shared" si="10"/>
        <v>7</v>
      </c>
      <c r="L279" t="s">
        <v>61</v>
      </c>
      <c r="M279" t="s">
        <v>62</v>
      </c>
      <c r="N2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79" s="13" t="e">
        <f>VLOOKUP(TableMPI[[#This Row],[Label]],TableAvg[],2,FALSE)</f>
        <v>#N/A</v>
      </c>
      <c r="P279" s="13" t="e">
        <f>VLOOKUP(TableMPI[[#This Row],[Label]],TableAvg[],3,FALSE)</f>
        <v>#N/A</v>
      </c>
      <c r="Q279" s="13" t="e">
        <f>TableMPI[[#This Row],[Avg]]-$U$2*TableMPI[[#This Row],[StdDev]]</f>
        <v>#N/A</v>
      </c>
      <c r="R279" s="13" t="e">
        <f>TableMPI[[#This Row],[Avg]]+$U$2*TableMPI[[#This Row],[StdDev]]</f>
        <v>#N/A</v>
      </c>
      <c r="S279" s="13" t="e">
        <f>IF(AND(TableMPI[[#This Row],[total_time]]&gt;=TableMPI[[#This Row],[Low]], TableMPI[[#This Row],[total_time]]&lt;=TableMPI[[#This Row],[High]]),1,0)</f>
        <v>#N/A</v>
      </c>
    </row>
    <row r="280" spans="1:19" x14ac:dyDescent="0.25">
      <c r="A280" t="s">
        <v>15</v>
      </c>
      <c r="B280">
        <v>30000</v>
      </c>
      <c r="C280">
        <v>100</v>
      </c>
      <c r="D280">
        <v>100000</v>
      </c>
      <c r="E280">
        <v>52</v>
      </c>
      <c r="F280">
        <v>1</v>
      </c>
      <c r="G280">
        <v>92.73075</v>
      </c>
      <c r="H280">
        <v>33.351900000000001</v>
      </c>
      <c r="I280">
        <v>58.427829000000003</v>
      </c>
      <c r="J280">
        <v>1.1456440000000001</v>
      </c>
      <c r="K280" t="str">
        <f t="shared" si="10"/>
        <v>7</v>
      </c>
      <c r="L280" t="s">
        <v>61</v>
      </c>
      <c r="M280" t="s">
        <v>62</v>
      </c>
      <c r="N2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52</v>
      </c>
      <c r="O280" s="13" t="e">
        <f>VLOOKUP(TableMPI[[#This Row],[Label]],TableAvg[],2,FALSE)</f>
        <v>#N/A</v>
      </c>
      <c r="P280" s="13" t="e">
        <f>VLOOKUP(TableMPI[[#This Row],[Label]],TableAvg[],3,FALSE)</f>
        <v>#N/A</v>
      </c>
      <c r="Q280" s="13" t="e">
        <f>TableMPI[[#This Row],[Avg]]-$U$2*TableMPI[[#This Row],[StdDev]]</f>
        <v>#N/A</v>
      </c>
      <c r="R280" s="13" t="e">
        <f>TableMPI[[#This Row],[Avg]]+$U$2*TableMPI[[#This Row],[StdDev]]</f>
        <v>#N/A</v>
      </c>
      <c r="S280" s="13" t="e">
        <f>IF(AND(TableMPI[[#This Row],[total_time]]&gt;=TableMPI[[#This Row],[Low]], TableMPI[[#This Row],[total_time]]&lt;=TableMPI[[#This Row],[High]]),1,0)</f>
        <v>#N/A</v>
      </c>
    </row>
    <row r="281" spans="1:19" x14ac:dyDescent="0.25">
      <c r="A281" t="s">
        <v>15</v>
      </c>
      <c r="B281">
        <v>30000</v>
      </c>
      <c r="C281">
        <v>100</v>
      </c>
      <c r="D281">
        <v>100000</v>
      </c>
      <c r="E281">
        <v>51</v>
      </c>
      <c r="F281">
        <v>1</v>
      </c>
      <c r="G281">
        <v>92.762094000000005</v>
      </c>
      <c r="H281">
        <v>32.878154000000002</v>
      </c>
      <c r="I281">
        <v>58.184517</v>
      </c>
      <c r="J281">
        <v>1.1636899999999999</v>
      </c>
      <c r="K281" t="str">
        <f t="shared" si="10"/>
        <v>7</v>
      </c>
      <c r="L281" t="s">
        <v>61</v>
      </c>
      <c r="M281" t="s">
        <v>62</v>
      </c>
      <c r="N2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281" s="13" t="e">
        <f>VLOOKUP(TableMPI[[#This Row],[Label]],TableAvg[],2,FALSE)</f>
        <v>#N/A</v>
      </c>
      <c r="P281" s="13" t="e">
        <f>VLOOKUP(TableMPI[[#This Row],[Label]],TableAvg[],3,FALSE)</f>
        <v>#N/A</v>
      </c>
      <c r="Q281" s="13" t="e">
        <f>TableMPI[[#This Row],[Avg]]-$U$2*TableMPI[[#This Row],[StdDev]]</f>
        <v>#N/A</v>
      </c>
      <c r="R281" s="13" t="e">
        <f>TableMPI[[#This Row],[Avg]]+$U$2*TableMPI[[#This Row],[StdDev]]</f>
        <v>#N/A</v>
      </c>
      <c r="S281" s="13" t="e">
        <f>IF(AND(TableMPI[[#This Row],[total_time]]&gt;=TableMPI[[#This Row],[Low]], TableMPI[[#This Row],[total_time]]&lt;=TableMPI[[#This Row],[High]]),1,0)</f>
        <v>#N/A</v>
      </c>
    </row>
    <row r="282" spans="1:19" x14ac:dyDescent="0.25">
      <c r="A282" t="s">
        <v>15</v>
      </c>
      <c r="B282">
        <v>30000</v>
      </c>
      <c r="C282">
        <v>100</v>
      </c>
      <c r="D282">
        <v>100000</v>
      </c>
      <c r="E282">
        <v>50</v>
      </c>
      <c r="F282">
        <v>1</v>
      </c>
      <c r="G282">
        <v>82.374166000000002</v>
      </c>
      <c r="H282">
        <v>20.824902000000002</v>
      </c>
      <c r="I282">
        <v>51.349469999999997</v>
      </c>
      <c r="J282">
        <v>1.0479480000000001</v>
      </c>
      <c r="K282" t="str">
        <f t="shared" si="10"/>
        <v>7</v>
      </c>
      <c r="L282" t="s">
        <v>61</v>
      </c>
      <c r="M282" t="s">
        <v>62</v>
      </c>
      <c r="N2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82" s="13" t="e">
        <f>VLOOKUP(TableMPI[[#This Row],[Label]],TableAvg[],2,FALSE)</f>
        <v>#N/A</v>
      </c>
      <c r="P282" s="13" t="e">
        <f>VLOOKUP(TableMPI[[#This Row],[Label]],TableAvg[],3,FALSE)</f>
        <v>#N/A</v>
      </c>
      <c r="Q282" s="13" t="e">
        <f>TableMPI[[#This Row],[Avg]]-$U$2*TableMPI[[#This Row],[StdDev]]</f>
        <v>#N/A</v>
      </c>
      <c r="R282" s="13" t="e">
        <f>TableMPI[[#This Row],[Avg]]+$U$2*TableMPI[[#This Row],[StdDev]]</f>
        <v>#N/A</v>
      </c>
      <c r="S282" s="13" t="e">
        <f>IF(AND(TableMPI[[#This Row],[total_time]]&gt;=TableMPI[[#This Row],[Low]], TableMPI[[#This Row],[total_time]]&lt;=TableMPI[[#This Row],[High]]),1,0)</f>
        <v>#N/A</v>
      </c>
    </row>
    <row r="283" spans="1:19" x14ac:dyDescent="0.25">
      <c r="A283" t="s">
        <v>15</v>
      </c>
      <c r="B283">
        <v>30000</v>
      </c>
      <c r="C283">
        <v>100</v>
      </c>
      <c r="D283">
        <v>100000</v>
      </c>
      <c r="E283">
        <v>49</v>
      </c>
      <c r="F283">
        <v>1</v>
      </c>
      <c r="G283">
        <v>87.428740000000005</v>
      </c>
      <c r="H283">
        <v>24.260733999999999</v>
      </c>
      <c r="I283">
        <v>49.990112000000003</v>
      </c>
      <c r="J283">
        <v>1.041461</v>
      </c>
      <c r="K283" t="str">
        <f t="shared" si="10"/>
        <v>7</v>
      </c>
      <c r="L283" t="s">
        <v>61</v>
      </c>
      <c r="M283" t="s">
        <v>62</v>
      </c>
      <c r="N2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83" s="13" t="e">
        <f>VLOOKUP(TableMPI[[#This Row],[Label]],TableAvg[],2,FALSE)</f>
        <v>#N/A</v>
      </c>
      <c r="P283" s="13" t="e">
        <f>VLOOKUP(TableMPI[[#This Row],[Label]],TableAvg[],3,FALSE)</f>
        <v>#N/A</v>
      </c>
      <c r="Q283" s="13" t="e">
        <f>TableMPI[[#This Row],[Avg]]-$U$2*TableMPI[[#This Row],[StdDev]]</f>
        <v>#N/A</v>
      </c>
      <c r="R283" s="13" t="e">
        <f>TableMPI[[#This Row],[Avg]]+$U$2*TableMPI[[#This Row],[StdDev]]</f>
        <v>#N/A</v>
      </c>
      <c r="S283" s="13" t="e">
        <f>IF(AND(TableMPI[[#This Row],[total_time]]&gt;=TableMPI[[#This Row],[Low]], TableMPI[[#This Row],[total_time]]&lt;=TableMPI[[#This Row],[High]]),1,0)</f>
        <v>#N/A</v>
      </c>
    </row>
    <row r="284" spans="1:19" x14ac:dyDescent="0.25">
      <c r="A284" t="s">
        <v>15</v>
      </c>
      <c r="B284">
        <v>30000</v>
      </c>
      <c r="C284">
        <v>100</v>
      </c>
      <c r="D284">
        <v>100000</v>
      </c>
      <c r="E284">
        <v>48</v>
      </c>
      <c r="F284">
        <v>1</v>
      </c>
      <c r="G284">
        <v>88.434338999999994</v>
      </c>
      <c r="H284">
        <v>24.094467999999999</v>
      </c>
      <c r="I284">
        <v>52.419417000000003</v>
      </c>
      <c r="J284">
        <v>1.115307</v>
      </c>
      <c r="K284" t="str">
        <f t="shared" si="10"/>
        <v>7</v>
      </c>
      <c r="L284" t="s">
        <v>61</v>
      </c>
      <c r="M284" t="s">
        <v>62</v>
      </c>
      <c r="N2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84" s="13" t="e">
        <f>VLOOKUP(TableMPI[[#This Row],[Label]],TableAvg[],2,FALSE)</f>
        <v>#N/A</v>
      </c>
      <c r="P284" s="13" t="e">
        <f>VLOOKUP(TableMPI[[#This Row],[Label]],TableAvg[],3,FALSE)</f>
        <v>#N/A</v>
      </c>
      <c r="Q284" s="13" t="e">
        <f>TableMPI[[#This Row],[Avg]]-$U$2*TableMPI[[#This Row],[StdDev]]</f>
        <v>#N/A</v>
      </c>
      <c r="R284" s="13" t="e">
        <f>TableMPI[[#This Row],[Avg]]+$U$2*TableMPI[[#This Row],[StdDev]]</f>
        <v>#N/A</v>
      </c>
      <c r="S284" s="13" t="e">
        <f>IF(AND(TableMPI[[#This Row],[total_time]]&gt;=TableMPI[[#This Row],[Low]], TableMPI[[#This Row],[total_time]]&lt;=TableMPI[[#This Row],[High]]),1,0)</f>
        <v>#N/A</v>
      </c>
    </row>
    <row r="285" spans="1:19" x14ac:dyDescent="0.25">
      <c r="A285" t="s">
        <v>15</v>
      </c>
      <c r="B285">
        <v>30000</v>
      </c>
      <c r="C285">
        <v>100</v>
      </c>
      <c r="D285">
        <v>100000</v>
      </c>
      <c r="E285">
        <v>47</v>
      </c>
      <c r="F285">
        <v>1</v>
      </c>
      <c r="G285">
        <v>84.768797000000006</v>
      </c>
      <c r="H285">
        <v>19.142453</v>
      </c>
      <c r="I285">
        <v>56.127777000000002</v>
      </c>
      <c r="J285">
        <v>1.2201690000000001</v>
      </c>
      <c r="K285" t="str">
        <f t="shared" si="10"/>
        <v>7</v>
      </c>
      <c r="L285" t="s">
        <v>61</v>
      </c>
      <c r="M285" t="s">
        <v>62</v>
      </c>
      <c r="N2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47</v>
      </c>
      <c r="O285" s="13" t="e">
        <f>VLOOKUP(TableMPI[[#This Row],[Label]],TableAvg[],2,FALSE)</f>
        <v>#N/A</v>
      </c>
      <c r="P285" s="13" t="e">
        <f>VLOOKUP(TableMPI[[#This Row],[Label]],TableAvg[],3,FALSE)</f>
        <v>#N/A</v>
      </c>
      <c r="Q285" s="13" t="e">
        <f>TableMPI[[#This Row],[Avg]]-$U$2*TableMPI[[#This Row],[StdDev]]</f>
        <v>#N/A</v>
      </c>
      <c r="R285" s="13" t="e">
        <f>TableMPI[[#This Row],[Avg]]+$U$2*TableMPI[[#This Row],[StdDev]]</f>
        <v>#N/A</v>
      </c>
      <c r="S285" s="13" t="e">
        <f>IF(AND(TableMPI[[#This Row],[total_time]]&gt;=TableMPI[[#This Row],[Low]], TableMPI[[#This Row],[total_time]]&lt;=TableMPI[[#This Row],[High]]),1,0)</f>
        <v>#N/A</v>
      </c>
    </row>
    <row r="286" spans="1:19" x14ac:dyDescent="0.25">
      <c r="A286" t="s">
        <v>15</v>
      </c>
      <c r="B286">
        <v>30000</v>
      </c>
      <c r="C286">
        <v>100</v>
      </c>
      <c r="D286">
        <v>100000</v>
      </c>
      <c r="E286">
        <v>46</v>
      </c>
      <c r="F286">
        <v>1</v>
      </c>
      <c r="G286">
        <v>96.847545999999994</v>
      </c>
      <c r="H286">
        <v>29.519556999999999</v>
      </c>
      <c r="I286">
        <v>48.52469</v>
      </c>
      <c r="J286">
        <v>1.0783259999999999</v>
      </c>
      <c r="K286" t="str">
        <f t="shared" si="10"/>
        <v>7</v>
      </c>
      <c r="L286" t="s">
        <v>61</v>
      </c>
      <c r="M286" t="s">
        <v>62</v>
      </c>
      <c r="N2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46</v>
      </c>
      <c r="O286" s="13" t="e">
        <f>VLOOKUP(TableMPI[[#This Row],[Label]],TableAvg[],2,FALSE)</f>
        <v>#N/A</v>
      </c>
      <c r="P286" s="13" t="e">
        <f>VLOOKUP(TableMPI[[#This Row],[Label]],TableAvg[],3,FALSE)</f>
        <v>#N/A</v>
      </c>
      <c r="Q286" s="13" t="e">
        <f>TableMPI[[#This Row],[Avg]]-$U$2*TableMPI[[#This Row],[StdDev]]</f>
        <v>#N/A</v>
      </c>
      <c r="R286" s="13" t="e">
        <f>TableMPI[[#This Row],[Avg]]+$U$2*TableMPI[[#This Row],[StdDev]]</f>
        <v>#N/A</v>
      </c>
      <c r="S286" s="13" t="e">
        <f>IF(AND(TableMPI[[#This Row],[total_time]]&gt;=TableMPI[[#This Row],[Low]], TableMPI[[#This Row],[total_time]]&lt;=TableMPI[[#This Row],[High]]),1,0)</f>
        <v>#N/A</v>
      </c>
    </row>
    <row r="287" spans="1:19" x14ac:dyDescent="0.25">
      <c r="A287" t="s">
        <v>15</v>
      </c>
      <c r="B287">
        <v>30000</v>
      </c>
      <c r="C287">
        <v>100</v>
      </c>
      <c r="D287">
        <v>100000</v>
      </c>
      <c r="E287">
        <v>45</v>
      </c>
      <c r="F287">
        <v>1</v>
      </c>
      <c r="G287">
        <v>95.871381</v>
      </c>
      <c r="H287">
        <v>27.171946999999999</v>
      </c>
      <c r="I287">
        <v>50.118315000000003</v>
      </c>
      <c r="J287">
        <v>1.1390530000000001</v>
      </c>
      <c r="K287" t="str">
        <f t="shared" si="10"/>
        <v>7</v>
      </c>
      <c r="L287" t="s">
        <v>61</v>
      </c>
      <c r="M287" t="s">
        <v>62</v>
      </c>
      <c r="N2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287" s="13" t="e">
        <f>VLOOKUP(TableMPI[[#This Row],[Label]],TableAvg[],2,FALSE)</f>
        <v>#N/A</v>
      </c>
      <c r="P287" s="13" t="e">
        <f>VLOOKUP(TableMPI[[#This Row],[Label]],TableAvg[],3,FALSE)</f>
        <v>#N/A</v>
      </c>
      <c r="Q287" s="13" t="e">
        <f>TableMPI[[#This Row],[Avg]]-$U$2*TableMPI[[#This Row],[StdDev]]</f>
        <v>#N/A</v>
      </c>
      <c r="R287" s="13" t="e">
        <f>TableMPI[[#This Row],[Avg]]+$U$2*TableMPI[[#This Row],[StdDev]]</f>
        <v>#N/A</v>
      </c>
      <c r="S287" s="13" t="e">
        <f>IF(AND(TableMPI[[#This Row],[total_time]]&gt;=TableMPI[[#This Row],[Low]], TableMPI[[#This Row],[total_time]]&lt;=TableMPI[[#This Row],[High]]),1,0)</f>
        <v>#N/A</v>
      </c>
    </row>
    <row r="288" spans="1:19" x14ac:dyDescent="0.25">
      <c r="A288" t="s">
        <v>15</v>
      </c>
      <c r="B288">
        <v>30000</v>
      </c>
      <c r="C288">
        <v>100</v>
      </c>
      <c r="D288">
        <v>100000</v>
      </c>
      <c r="E288">
        <v>44</v>
      </c>
      <c r="F288">
        <v>1</v>
      </c>
      <c r="G288">
        <v>95.922841000000005</v>
      </c>
      <c r="H288">
        <v>26.393892000000001</v>
      </c>
      <c r="I288">
        <v>49.197851999999997</v>
      </c>
      <c r="J288">
        <v>1.144136</v>
      </c>
      <c r="K288" t="str">
        <f t="shared" si="10"/>
        <v>7</v>
      </c>
      <c r="L288" t="s">
        <v>61</v>
      </c>
      <c r="M288" t="s">
        <v>62</v>
      </c>
      <c r="N2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44</v>
      </c>
      <c r="O288" s="13" t="e">
        <f>VLOOKUP(TableMPI[[#This Row],[Label]],TableAvg[],2,FALSE)</f>
        <v>#N/A</v>
      </c>
      <c r="P288" s="13" t="e">
        <f>VLOOKUP(TableMPI[[#This Row],[Label]],TableAvg[],3,FALSE)</f>
        <v>#N/A</v>
      </c>
      <c r="Q288" s="13" t="e">
        <f>TableMPI[[#This Row],[Avg]]-$U$2*TableMPI[[#This Row],[StdDev]]</f>
        <v>#N/A</v>
      </c>
      <c r="R288" s="13" t="e">
        <f>TableMPI[[#This Row],[Avg]]+$U$2*TableMPI[[#This Row],[StdDev]]</f>
        <v>#N/A</v>
      </c>
      <c r="S288" s="13" t="e">
        <f>IF(AND(TableMPI[[#This Row],[total_time]]&gt;=TableMPI[[#This Row],[Low]], TableMPI[[#This Row],[total_time]]&lt;=TableMPI[[#This Row],[High]]),1,0)</f>
        <v>#N/A</v>
      </c>
    </row>
    <row r="289" spans="1:19" x14ac:dyDescent="0.25">
      <c r="A289" t="s">
        <v>15</v>
      </c>
      <c r="B289">
        <v>30000</v>
      </c>
      <c r="C289">
        <v>100</v>
      </c>
      <c r="D289">
        <v>100000</v>
      </c>
      <c r="E289">
        <v>43</v>
      </c>
      <c r="F289">
        <v>1</v>
      </c>
      <c r="G289">
        <v>88.537946000000005</v>
      </c>
      <c r="H289">
        <v>16.932939999999999</v>
      </c>
      <c r="I289">
        <v>46.616965999999998</v>
      </c>
      <c r="J289">
        <v>1.109928</v>
      </c>
      <c r="K289" t="str">
        <f t="shared" si="10"/>
        <v>7</v>
      </c>
      <c r="L289" t="s">
        <v>61</v>
      </c>
      <c r="M289" t="s">
        <v>62</v>
      </c>
      <c r="N2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43</v>
      </c>
      <c r="O289" s="13" t="e">
        <f>VLOOKUP(TableMPI[[#This Row],[Label]],TableAvg[],2,FALSE)</f>
        <v>#N/A</v>
      </c>
      <c r="P289" s="13" t="e">
        <f>VLOOKUP(TableMPI[[#This Row],[Label]],TableAvg[],3,FALSE)</f>
        <v>#N/A</v>
      </c>
      <c r="Q289" s="13" t="e">
        <f>TableMPI[[#This Row],[Avg]]-$U$2*TableMPI[[#This Row],[StdDev]]</f>
        <v>#N/A</v>
      </c>
      <c r="R289" s="13" t="e">
        <f>TableMPI[[#This Row],[Avg]]+$U$2*TableMPI[[#This Row],[StdDev]]</f>
        <v>#N/A</v>
      </c>
      <c r="S289" s="13" t="e">
        <f>IF(AND(TableMPI[[#This Row],[total_time]]&gt;=TableMPI[[#This Row],[Low]], TableMPI[[#This Row],[total_time]]&lt;=TableMPI[[#This Row],[High]]),1,0)</f>
        <v>#N/A</v>
      </c>
    </row>
    <row r="290" spans="1:19" x14ac:dyDescent="0.25">
      <c r="A290" t="s">
        <v>15</v>
      </c>
      <c r="B290">
        <v>30000</v>
      </c>
      <c r="C290">
        <v>100</v>
      </c>
      <c r="D290">
        <v>100000</v>
      </c>
      <c r="E290">
        <v>42</v>
      </c>
      <c r="F290">
        <v>1</v>
      </c>
      <c r="G290">
        <v>96.538859000000002</v>
      </c>
      <c r="H290">
        <v>23.955805999999999</v>
      </c>
      <c r="I290">
        <v>47.616101999999998</v>
      </c>
      <c r="J290">
        <v>1.161368</v>
      </c>
      <c r="K290" t="str">
        <f t="shared" si="10"/>
        <v>7</v>
      </c>
      <c r="L290" t="s">
        <v>61</v>
      </c>
      <c r="M290" t="s">
        <v>62</v>
      </c>
      <c r="N2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290" s="13" t="e">
        <f>VLOOKUP(TableMPI[[#This Row],[Label]],TableAvg[],2,FALSE)</f>
        <v>#N/A</v>
      </c>
      <c r="P290" s="13" t="e">
        <f>VLOOKUP(TableMPI[[#This Row],[Label]],TableAvg[],3,FALSE)</f>
        <v>#N/A</v>
      </c>
      <c r="Q290" s="13" t="e">
        <f>TableMPI[[#This Row],[Avg]]-$U$2*TableMPI[[#This Row],[StdDev]]</f>
        <v>#N/A</v>
      </c>
      <c r="R290" s="13" t="e">
        <f>TableMPI[[#This Row],[Avg]]+$U$2*TableMPI[[#This Row],[StdDev]]</f>
        <v>#N/A</v>
      </c>
      <c r="S290" s="13" t="e">
        <f>IF(AND(TableMPI[[#This Row],[total_time]]&gt;=TableMPI[[#This Row],[Low]], TableMPI[[#This Row],[total_time]]&lt;=TableMPI[[#This Row],[High]]),1,0)</f>
        <v>#N/A</v>
      </c>
    </row>
    <row r="291" spans="1:19" x14ac:dyDescent="0.25">
      <c r="A291" t="s">
        <v>15</v>
      </c>
      <c r="B291">
        <v>30000</v>
      </c>
      <c r="C291">
        <v>100</v>
      </c>
      <c r="D291">
        <v>100000</v>
      </c>
      <c r="E291">
        <v>41</v>
      </c>
      <c r="F291">
        <v>1</v>
      </c>
      <c r="G291">
        <v>101.81588499999999</v>
      </c>
      <c r="H291">
        <v>26.696147</v>
      </c>
      <c r="I291">
        <v>58.477693000000002</v>
      </c>
      <c r="J291">
        <v>1.4619420000000001</v>
      </c>
      <c r="K291" t="str">
        <f t="shared" si="10"/>
        <v>7</v>
      </c>
      <c r="L291" t="s">
        <v>61</v>
      </c>
      <c r="M291" t="s">
        <v>62</v>
      </c>
      <c r="N2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41</v>
      </c>
      <c r="O291" s="13" t="e">
        <f>VLOOKUP(TableMPI[[#This Row],[Label]],TableAvg[],2,FALSE)</f>
        <v>#N/A</v>
      </c>
      <c r="P291" s="13" t="e">
        <f>VLOOKUP(TableMPI[[#This Row],[Label]],TableAvg[],3,FALSE)</f>
        <v>#N/A</v>
      </c>
      <c r="Q291" s="13" t="e">
        <f>TableMPI[[#This Row],[Avg]]-$U$2*TableMPI[[#This Row],[StdDev]]</f>
        <v>#N/A</v>
      </c>
      <c r="R291" s="13" t="e">
        <f>TableMPI[[#This Row],[Avg]]+$U$2*TableMPI[[#This Row],[StdDev]]</f>
        <v>#N/A</v>
      </c>
      <c r="S291" s="13" t="e">
        <f>IF(AND(TableMPI[[#This Row],[total_time]]&gt;=TableMPI[[#This Row],[Low]], TableMPI[[#This Row],[total_time]]&lt;=TableMPI[[#This Row],[High]]),1,0)</f>
        <v>#N/A</v>
      </c>
    </row>
    <row r="292" spans="1:19" x14ac:dyDescent="0.25">
      <c r="A292" t="s">
        <v>15</v>
      </c>
      <c r="B292">
        <v>30000</v>
      </c>
      <c r="C292">
        <v>100</v>
      </c>
      <c r="D292">
        <v>100000</v>
      </c>
      <c r="E292">
        <v>40</v>
      </c>
      <c r="F292">
        <v>1</v>
      </c>
      <c r="G292">
        <v>103.221982</v>
      </c>
      <c r="H292">
        <v>26.374374</v>
      </c>
      <c r="I292">
        <v>112.894047</v>
      </c>
      <c r="J292">
        <v>2.8947189999999998</v>
      </c>
      <c r="K292" t="str">
        <f t="shared" si="10"/>
        <v>7</v>
      </c>
      <c r="L292" t="s">
        <v>61</v>
      </c>
      <c r="M292" t="s">
        <v>62</v>
      </c>
      <c r="N2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92" s="13" t="e">
        <f>VLOOKUP(TableMPI[[#This Row],[Label]],TableAvg[],2,FALSE)</f>
        <v>#N/A</v>
      </c>
      <c r="P292" s="13" t="e">
        <f>VLOOKUP(TableMPI[[#This Row],[Label]],TableAvg[],3,FALSE)</f>
        <v>#N/A</v>
      </c>
      <c r="Q292" s="13" t="e">
        <f>TableMPI[[#This Row],[Avg]]-$U$2*TableMPI[[#This Row],[StdDev]]</f>
        <v>#N/A</v>
      </c>
      <c r="R292" s="13" t="e">
        <f>TableMPI[[#This Row],[Avg]]+$U$2*TableMPI[[#This Row],[StdDev]]</f>
        <v>#N/A</v>
      </c>
      <c r="S292" s="13" t="e">
        <f>IF(AND(TableMPI[[#This Row],[total_time]]&gt;=TableMPI[[#This Row],[Low]], TableMPI[[#This Row],[total_time]]&lt;=TableMPI[[#This Row],[High]]),1,0)</f>
        <v>#N/A</v>
      </c>
    </row>
    <row r="293" spans="1:19" x14ac:dyDescent="0.25">
      <c r="A293" t="s">
        <v>15</v>
      </c>
      <c r="B293">
        <v>30000</v>
      </c>
      <c r="C293">
        <v>100</v>
      </c>
      <c r="D293">
        <v>100000</v>
      </c>
      <c r="E293">
        <v>39</v>
      </c>
      <c r="F293">
        <v>1</v>
      </c>
      <c r="G293">
        <v>97.312822999999995</v>
      </c>
      <c r="H293">
        <v>18.352733000000001</v>
      </c>
      <c r="I293">
        <v>124.435677</v>
      </c>
      <c r="J293">
        <v>3.2746230000000001</v>
      </c>
      <c r="K293" t="str">
        <f t="shared" ref="K293:K327" si="11">MID(M293,22,1)</f>
        <v>7</v>
      </c>
      <c r="L293" t="s">
        <v>61</v>
      </c>
      <c r="M293" t="s">
        <v>62</v>
      </c>
      <c r="N2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93" s="13" t="e">
        <f>VLOOKUP(TableMPI[[#This Row],[Label]],TableAvg[],2,FALSE)</f>
        <v>#N/A</v>
      </c>
      <c r="P293" s="13" t="e">
        <f>VLOOKUP(TableMPI[[#This Row],[Label]],TableAvg[],3,FALSE)</f>
        <v>#N/A</v>
      </c>
      <c r="Q293" s="13" t="e">
        <f>TableMPI[[#This Row],[Avg]]-$U$2*TableMPI[[#This Row],[StdDev]]</f>
        <v>#N/A</v>
      </c>
      <c r="R293" s="13" t="e">
        <f>TableMPI[[#This Row],[Avg]]+$U$2*TableMPI[[#This Row],[StdDev]]</f>
        <v>#N/A</v>
      </c>
      <c r="S293" s="13" t="e">
        <f>IF(AND(TableMPI[[#This Row],[total_time]]&gt;=TableMPI[[#This Row],[Low]], TableMPI[[#This Row],[total_time]]&lt;=TableMPI[[#This Row],[High]]),1,0)</f>
        <v>#N/A</v>
      </c>
    </row>
    <row r="294" spans="1:19" x14ac:dyDescent="0.25">
      <c r="A294" t="s">
        <v>15</v>
      </c>
      <c r="B294">
        <v>30000</v>
      </c>
      <c r="C294">
        <v>100</v>
      </c>
      <c r="D294">
        <v>100000</v>
      </c>
      <c r="E294">
        <v>38</v>
      </c>
      <c r="F294">
        <v>1</v>
      </c>
      <c r="G294">
        <v>97.435497999999995</v>
      </c>
      <c r="H294">
        <v>16.364899000000001</v>
      </c>
      <c r="I294">
        <v>64.077483000000001</v>
      </c>
      <c r="J294">
        <v>1.731824</v>
      </c>
      <c r="K294" t="str">
        <f t="shared" si="11"/>
        <v>7</v>
      </c>
      <c r="L294" t="s">
        <v>61</v>
      </c>
      <c r="M294" t="s">
        <v>62</v>
      </c>
      <c r="N2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38</v>
      </c>
      <c r="O294" s="13" t="e">
        <f>VLOOKUP(TableMPI[[#This Row],[Label]],TableAvg[],2,FALSE)</f>
        <v>#N/A</v>
      </c>
      <c r="P294" s="13" t="e">
        <f>VLOOKUP(TableMPI[[#This Row],[Label]],TableAvg[],3,FALSE)</f>
        <v>#N/A</v>
      </c>
      <c r="Q294" s="13" t="e">
        <f>TableMPI[[#This Row],[Avg]]-$U$2*TableMPI[[#This Row],[StdDev]]</f>
        <v>#N/A</v>
      </c>
      <c r="R294" s="13" t="e">
        <f>TableMPI[[#This Row],[Avg]]+$U$2*TableMPI[[#This Row],[StdDev]]</f>
        <v>#N/A</v>
      </c>
      <c r="S294" s="13" t="e">
        <f>IF(AND(TableMPI[[#This Row],[total_time]]&gt;=TableMPI[[#This Row],[Low]], TableMPI[[#This Row],[total_time]]&lt;=TableMPI[[#This Row],[High]]),1,0)</f>
        <v>#N/A</v>
      </c>
    </row>
    <row r="295" spans="1:19" x14ac:dyDescent="0.25">
      <c r="A295" t="s">
        <v>15</v>
      </c>
      <c r="B295">
        <v>30000</v>
      </c>
      <c r="C295">
        <v>100</v>
      </c>
      <c r="D295">
        <v>100000</v>
      </c>
      <c r="E295">
        <v>37</v>
      </c>
      <c r="F295">
        <v>1</v>
      </c>
      <c r="G295">
        <v>107.867651</v>
      </c>
      <c r="H295">
        <v>25.573340000000002</v>
      </c>
      <c r="I295">
        <v>48.253388999999999</v>
      </c>
      <c r="J295">
        <v>1.3403719999999999</v>
      </c>
      <c r="K295" t="str">
        <f t="shared" si="11"/>
        <v>7</v>
      </c>
      <c r="L295" t="s">
        <v>61</v>
      </c>
      <c r="M295" t="s">
        <v>62</v>
      </c>
      <c r="N2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95" s="13" t="e">
        <f>VLOOKUP(TableMPI[[#This Row],[Label]],TableAvg[],2,FALSE)</f>
        <v>#N/A</v>
      </c>
      <c r="P295" s="13" t="e">
        <f>VLOOKUP(TableMPI[[#This Row],[Label]],TableAvg[],3,FALSE)</f>
        <v>#N/A</v>
      </c>
      <c r="Q295" s="13" t="e">
        <f>TableMPI[[#This Row],[Avg]]-$U$2*TableMPI[[#This Row],[StdDev]]</f>
        <v>#N/A</v>
      </c>
      <c r="R295" s="13" t="e">
        <f>TableMPI[[#This Row],[Avg]]+$U$2*TableMPI[[#This Row],[StdDev]]</f>
        <v>#N/A</v>
      </c>
      <c r="S295" s="13" t="e">
        <f>IF(AND(TableMPI[[#This Row],[total_time]]&gt;=TableMPI[[#This Row],[Low]], TableMPI[[#This Row],[total_time]]&lt;=TableMPI[[#This Row],[High]]),1,0)</f>
        <v>#N/A</v>
      </c>
    </row>
    <row r="296" spans="1:19" x14ac:dyDescent="0.25">
      <c r="A296" t="s">
        <v>15</v>
      </c>
      <c r="B296">
        <v>30000</v>
      </c>
      <c r="C296">
        <v>100</v>
      </c>
      <c r="D296">
        <v>100000</v>
      </c>
      <c r="E296">
        <v>36</v>
      </c>
      <c r="F296">
        <v>1</v>
      </c>
      <c r="G296">
        <v>102.03892999999999</v>
      </c>
      <c r="H296">
        <v>16.864215000000002</v>
      </c>
      <c r="I296">
        <v>56.614485000000002</v>
      </c>
      <c r="J296">
        <v>1.6175569999999999</v>
      </c>
      <c r="K296" t="str">
        <f t="shared" si="11"/>
        <v>7</v>
      </c>
      <c r="L296" t="s">
        <v>61</v>
      </c>
      <c r="M296" t="s">
        <v>62</v>
      </c>
      <c r="N2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96" s="13" t="e">
        <f>VLOOKUP(TableMPI[[#This Row],[Label]],TableAvg[],2,FALSE)</f>
        <v>#N/A</v>
      </c>
      <c r="P296" s="13" t="e">
        <f>VLOOKUP(TableMPI[[#This Row],[Label]],TableAvg[],3,FALSE)</f>
        <v>#N/A</v>
      </c>
      <c r="Q296" s="13" t="e">
        <f>TableMPI[[#This Row],[Avg]]-$U$2*TableMPI[[#This Row],[StdDev]]</f>
        <v>#N/A</v>
      </c>
      <c r="R296" s="13" t="e">
        <f>TableMPI[[#This Row],[Avg]]+$U$2*TableMPI[[#This Row],[StdDev]]</f>
        <v>#N/A</v>
      </c>
      <c r="S296" s="13" t="e">
        <f>IF(AND(TableMPI[[#This Row],[total_time]]&gt;=TableMPI[[#This Row],[Low]], TableMPI[[#This Row],[total_time]]&lt;=TableMPI[[#This Row],[High]]),1,0)</f>
        <v>#N/A</v>
      </c>
    </row>
    <row r="297" spans="1:19" x14ac:dyDescent="0.25">
      <c r="A297" t="s">
        <v>15</v>
      </c>
      <c r="B297">
        <v>30000</v>
      </c>
      <c r="C297">
        <v>100</v>
      </c>
      <c r="D297">
        <v>100000</v>
      </c>
      <c r="E297">
        <v>35</v>
      </c>
      <c r="F297">
        <v>1</v>
      </c>
      <c r="G297">
        <v>101.626099</v>
      </c>
      <c r="H297">
        <v>14.667740999999999</v>
      </c>
      <c r="I297">
        <v>38.949179999999998</v>
      </c>
      <c r="J297">
        <v>1.145564</v>
      </c>
      <c r="K297" t="str">
        <f t="shared" si="11"/>
        <v>7</v>
      </c>
      <c r="L297" t="s">
        <v>61</v>
      </c>
      <c r="M297" t="s">
        <v>62</v>
      </c>
      <c r="N2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35</v>
      </c>
      <c r="O297" s="13" t="e">
        <f>VLOOKUP(TableMPI[[#This Row],[Label]],TableAvg[],2,FALSE)</f>
        <v>#N/A</v>
      </c>
      <c r="P297" s="13" t="e">
        <f>VLOOKUP(TableMPI[[#This Row],[Label]],TableAvg[],3,FALSE)</f>
        <v>#N/A</v>
      </c>
      <c r="Q297" s="13" t="e">
        <f>TableMPI[[#This Row],[Avg]]-$U$2*TableMPI[[#This Row],[StdDev]]</f>
        <v>#N/A</v>
      </c>
      <c r="R297" s="13" t="e">
        <f>TableMPI[[#This Row],[Avg]]+$U$2*TableMPI[[#This Row],[StdDev]]</f>
        <v>#N/A</v>
      </c>
      <c r="S297" s="13" t="e">
        <f>IF(AND(TableMPI[[#This Row],[total_time]]&gt;=TableMPI[[#This Row],[Low]], TableMPI[[#This Row],[total_time]]&lt;=TableMPI[[#This Row],[High]]),1,0)</f>
        <v>#N/A</v>
      </c>
    </row>
    <row r="298" spans="1:19" x14ac:dyDescent="0.25">
      <c r="A298" t="s">
        <v>15</v>
      </c>
      <c r="B298">
        <v>30000</v>
      </c>
      <c r="C298">
        <v>100</v>
      </c>
      <c r="D298">
        <v>100000</v>
      </c>
      <c r="E298">
        <v>34</v>
      </c>
      <c r="F298">
        <v>1</v>
      </c>
      <c r="G298">
        <v>106.755137</v>
      </c>
      <c r="H298">
        <v>16.270883999999999</v>
      </c>
      <c r="I298">
        <v>45.241300000000003</v>
      </c>
      <c r="J298">
        <v>1.3709480000000001</v>
      </c>
      <c r="K298" t="str">
        <f t="shared" si="11"/>
        <v>7</v>
      </c>
      <c r="L298" t="s">
        <v>61</v>
      </c>
      <c r="M298" t="s">
        <v>62</v>
      </c>
      <c r="N2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98" s="13" t="e">
        <f>VLOOKUP(TableMPI[[#This Row],[Label]],TableAvg[],2,FALSE)</f>
        <v>#N/A</v>
      </c>
      <c r="P298" s="13" t="e">
        <f>VLOOKUP(TableMPI[[#This Row],[Label]],TableAvg[],3,FALSE)</f>
        <v>#N/A</v>
      </c>
      <c r="Q298" s="13" t="e">
        <f>TableMPI[[#This Row],[Avg]]-$U$2*TableMPI[[#This Row],[StdDev]]</f>
        <v>#N/A</v>
      </c>
      <c r="R298" s="13" t="e">
        <f>TableMPI[[#This Row],[Avg]]+$U$2*TableMPI[[#This Row],[StdDev]]</f>
        <v>#N/A</v>
      </c>
      <c r="S298" s="13" t="e">
        <f>IF(AND(TableMPI[[#This Row],[total_time]]&gt;=TableMPI[[#This Row],[Low]], TableMPI[[#This Row],[total_time]]&lt;=TableMPI[[#This Row],[High]]),1,0)</f>
        <v>#N/A</v>
      </c>
    </row>
    <row r="299" spans="1:19" x14ac:dyDescent="0.25">
      <c r="A299" t="s">
        <v>15</v>
      </c>
      <c r="B299">
        <v>30000</v>
      </c>
      <c r="C299">
        <v>100</v>
      </c>
      <c r="D299">
        <v>100000</v>
      </c>
      <c r="E299">
        <v>33</v>
      </c>
      <c r="F299">
        <v>1</v>
      </c>
      <c r="G299">
        <v>112.66564</v>
      </c>
      <c r="H299">
        <v>20.393578999999999</v>
      </c>
      <c r="I299">
        <v>34.291609000000001</v>
      </c>
      <c r="J299">
        <v>1.0716129999999999</v>
      </c>
      <c r="K299" t="str">
        <f t="shared" si="11"/>
        <v>7</v>
      </c>
      <c r="L299" t="s">
        <v>61</v>
      </c>
      <c r="M299" t="s">
        <v>62</v>
      </c>
      <c r="N2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99" s="13" t="e">
        <f>VLOOKUP(TableMPI[[#This Row],[Label]],TableAvg[],2,FALSE)</f>
        <v>#N/A</v>
      </c>
      <c r="P299" s="13" t="e">
        <f>VLOOKUP(TableMPI[[#This Row],[Label]],TableAvg[],3,FALSE)</f>
        <v>#N/A</v>
      </c>
      <c r="Q299" s="13" t="e">
        <f>TableMPI[[#This Row],[Avg]]-$U$2*TableMPI[[#This Row],[StdDev]]</f>
        <v>#N/A</v>
      </c>
      <c r="R299" s="13" t="e">
        <f>TableMPI[[#This Row],[Avg]]+$U$2*TableMPI[[#This Row],[StdDev]]</f>
        <v>#N/A</v>
      </c>
      <c r="S299" s="13" t="e">
        <f>IF(AND(TableMPI[[#This Row],[total_time]]&gt;=TableMPI[[#This Row],[Low]], TableMPI[[#This Row],[total_time]]&lt;=TableMPI[[#This Row],[High]]),1,0)</f>
        <v>#N/A</v>
      </c>
    </row>
    <row r="300" spans="1:19" x14ac:dyDescent="0.25">
      <c r="A300" t="s">
        <v>15</v>
      </c>
      <c r="B300">
        <v>30000</v>
      </c>
      <c r="C300">
        <v>100</v>
      </c>
      <c r="D300">
        <v>100000</v>
      </c>
      <c r="E300">
        <v>32</v>
      </c>
      <c r="F300">
        <v>1</v>
      </c>
      <c r="G300">
        <v>109.55521899999999</v>
      </c>
      <c r="H300">
        <v>14.727119</v>
      </c>
      <c r="I300">
        <v>45.104880999999999</v>
      </c>
      <c r="J300">
        <v>1.454996</v>
      </c>
      <c r="K300" t="str">
        <f t="shared" si="11"/>
        <v>7</v>
      </c>
      <c r="L300" t="s">
        <v>61</v>
      </c>
      <c r="M300" t="s">
        <v>62</v>
      </c>
      <c r="N3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300" s="13" t="e">
        <f>VLOOKUP(TableMPI[[#This Row],[Label]],TableAvg[],2,FALSE)</f>
        <v>#N/A</v>
      </c>
      <c r="P300" s="13" t="e">
        <f>VLOOKUP(TableMPI[[#This Row],[Label]],TableAvg[],3,FALSE)</f>
        <v>#N/A</v>
      </c>
      <c r="Q300" s="13" t="e">
        <f>TableMPI[[#This Row],[Avg]]-$U$2*TableMPI[[#This Row],[StdDev]]</f>
        <v>#N/A</v>
      </c>
      <c r="R300" s="13" t="e">
        <f>TableMPI[[#This Row],[Avg]]+$U$2*TableMPI[[#This Row],[StdDev]]</f>
        <v>#N/A</v>
      </c>
      <c r="S300" s="13" t="e">
        <f>IF(AND(TableMPI[[#This Row],[total_time]]&gt;=TableMPI[[#This Row],[Low]], TableMPI[[#This Row],[total_time]]&lt;=TableMPI[[#This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31</v>
      </c>
      <c r="F301">
        <v>1</v>
      </c>
      <c r="G301">
        <v>113.91307399999999</v>
      </c>
      <c r="H301">
        <v>14.865897</v>
      </c>
      <c r="I301">
        <v>33.717917999999997</v>
      </c>
      <c r="J301">
        <v>1.123931</v>
      </c>
      <c r="K301" t="str">
        <f t="shared" si="11"/>
        <v>7</v>
      </c>
      <c r="L301" t="s">
        <v>61</v>
      </c>
      <c r="M301" t="s">
        <v>62</v>
      </c>
      <c r="N3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301" s="13" t="e">
        <f>VLOOKUP(TableMPI[[#This Row],[Label]],TableAvg[],2,FALSE)</f>
        <v>#N/A</v>
      </c>
      <c r="P301" s="13" t="e">
        <f>VLOOKUP(TableMPI[[#This Row],[Label]],TableAvg[],3,FALSE)</f>
        <v>#N/A</v>
      </c>
      <c r="Q301" s="13" t="e">
        <f>TableMPI[[#This Row],[Avg]]-$U$2*TableMPI[[#This Row],[StdDev]]</f>
        <v>#N/A</v>
      </c>
      <c r="R301" s="13" t="e">
        <f>TableMPI[[#This Row],[Avg]]+$U$2*TableMPI[[#This Row],[StdDev]]</f>
        <v>#N/A</v>
      </c>
      <c r="S301" s="13" t="e">
        <f>IF(AND(TableMPI[[#This Row],[total_time]]&gt;=TableMPI[[#This Row],[Low]], TableMPI[[#This Row],[total_time]]&lt;=TableMPI[[#This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30</v>
      </c>
      <c r="F302">
        <v>1</v>
      </c>
      <c r="G302">
        <v>118.28467999999999</v>
      </c>
      <c r="H302">
        <v>16.082455</v>
      </c>
      <c r="I302">
        <v>32.623255999999998</v>
      </c>
      <c r="J302">
        <v>1.1249400000000001</v>
      </c>
      <c r="K302" t="str">
        <f t="shared" si="11"/>
        <v>7</v>
      </c>
      <c r="L302" t="s">
        <v>61</v>
      </c>
      <c r="M302" t="s">
        <v>62</v>
      </c>
      <c r="N3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302" s="13" t="e">
        <f>VLOOKUP(TableMPI[[#This Row],[Label]],TableAvg[],2,FALSE)</f>
        <v>#N/A</v>
      </c>
      <c r="P302" s="13" t="e">
        <f>VLOOKUP(TableMPI[[#This Row],[Label]],TableAvg[],3,FALSE)</f>
        <v>#N/A</v>
      </c>
      <c r="Q302" s="13" t="e">
        <f>TableMPI[[#This Row],[Avg]]-$U$2*TableMPI[[#This Row],[StdDev]]</f>
        <v>#N/A</v>
      </c>
      <c r="R302" s="13" t="e">
        <f>TableMPI[[#This Row],[Avg]]+$U$2*TableMPI[[#This Row],[StdDev]]</f>
        <v>#N/A</v>
      </c>
      <c r="S302" s="13" t="e">
        <f>IF(AND(TableMPI[[#This Row],[total_time]]&gt;=TableMPI[[#This Row],[Low]], TableMPI[[#This Row],[total_time]]&lt;=TableMPI[[#This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29</v>
      </c>
      <c r="F303">
        <v>1</v>
      </c>
      <c r="G303">
        <v>121.80685099999999</v>
      </c>
      <c r="H303">
        <v>15.986359999999999</v>
      </c>
      <c r="I303">
        <v>31.699853999999998</v>
      </c>
      <c r="J303">
        <v>1.1321380000000001</v>
      </c>
      <c r="K303" t="str">
        <f t="shared" si="11"/>
        <v>7</v>
      </c>
      <c r="L303" t="s">
        <v>61</v>
      </c>
      <c r="M303" t="s">
        <v>62</v>
      </c>
      <c r="N3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303" s="13" t="e">
        <f>VLOOKUP(TableMPI[[#This Row],[Label]],TableAvg[],2,FALSE)</f>
        <v>#N/A</v>
      </c>
      <c r="P303" s="13" t="e">
        <f>VLOOKUP(TableMPI[[#This Row],[Label]],TableAvg[],3,FALSE)</f>
        <v>#N/A</v>
      </c>
      <c r="Q303" s="13" t="e">
        <f>TableMPI[[#This Row],[Avg]]-$U$2*TableMPI[[#This Row],[StdDev]]</f>
        <v>#N/A</v>
      </c>
      <c r="R303" s="13" t="e">
        <f>TableMPI[[#This Row],[Avg]]+$U$2*TableMPI[[#This Row],[StdDev]]</f>
        <v>#N/A</v>
      </c>
      <c r="S303" s="13" t="e">
        <f>IF(AND(TableMPI[[#This Row],[total_time]]&gt;=TableMPI[[#This Row],[Low]], TableMPI[[#This Row],[total_time]]&lt;=TableMPI[[#This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28</v>
      </c>
      <c r="F304">
        <v>1</v>
      </c>
      <c r="G304">
        <v>117.739696</v>
      </c>
      <c r="H304">
        <v>9.5192320000000006</v>
      </c>
      <c r="I304">
        <v>37.655884999999998</v>
      </c>
      <c r="J304">
        <v>1.3946620000000001</v>
      </c>
      <c r="K304" t="str">
        <f t="shared" si="11"/>
        <v>7</v>
      </c>
      <c r="L304" t="s">
        <v>61</v>
      </c>
      <c r="M304" t="s">
        <v>62</v>
      </c>
      <c r="N3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304" s="13" t="e">
        <f>VLOOKUP(TableMPI[[#This Row],[Label]],TableAvg[],2,FALSE)</f>
        <v>#N/A</v>
      </c>
      <c r="P304" s="13" t="e">
        <f>VLOOKUP(TableMPI[[#This Row],[Label]],TableAvg[],3,FALSE)</f>
        <v>#N/A</v>
      </c>
      <c r="Q304" s="13" t="e">
        <f>TableMPI[[#This Row],[Avg]]-$U$2*TableMPI[[#This Row],[StdDev]]</f>
        <v>#N/A</v>
      </c>
      <c r="R304" s="13" t="e">
        <f>TableMPI[[#This Row],[Avg]]+$U$2*TableMPI[[#This Row],[StdDev]]</f>
        <v>#N/A</v>
      </c>
      <c r="S304" s="13" t="e">
        <f>IF(AND(TableMPI[[#This Row],[total_time]]&gt;=TableMPI[[#This Row],[Low]], TableMPI[[#This Row],[total_time]]&lt;=TableMPI[[#This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27</v>
      </c>
      <c r="F305">
        <v>1</v>
      </c>
      <c r="G305">
        <v>119.69910400000001</v>
      </c>
      <c r="H305">
        <v>6.3084189999999998</v>
      </c>
      <c r="I305">
        <v>26.202117000000001</v>
      </c>
      <c r="J305">
        <v>1.0077739999999999</v>
      </c>
      <c r="K305" t="str">
        <f t="shared" si="11"/>
        <v>7</v>
      </c>
      <c r="L305" t="s">
        <v>61</v>
      </c>
      <c r="M305" t="s">
        <v>62</v>
      </c>
      <c r="N3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305" s="13" t="e">
        <f>VLOOKUP(TableMPI[[#This Row],[Label]],TableAvg[],2,FALSE)</f>
        <v>#N/A</v>
      </c>
      <c r="P305" s="13" t="e">
        <f>VLOOKUP(TableMPI[[#This Row],[Label]],TableAvg[],3,FALSE)</f>
        <v>#N/A</v>
      </c>
      <c r="Q305" s="13" t="e">
        <f>TableMPI[[#This Row],[Avg]]-$U$2*TableMPI[[#This Row],[StdDev]]</f>
        <v>#N/A</v>
      </c>
      <c r="R305" s="13" t="e">
        <f>TableMPI[[#This Row],[Avg]]+$U$2*TableMPI[[#This Row],[StdDev]]</f>
        <v>#N/A</v>
      </c>
      <c r="S305" s="13" t="e">
        <f>IF(AND(TableMPI[[#This Row],[total_time]]&gt;=TableMPI[[#This Row],[Low]], TableMPI[[#This Row],[total_time]]&lt;=TableMPI[[#This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26</v>
      </c>
      <c r="F306">
        <v>1</v>
      </c>
      <c r="G306">
        <v>124.125953</v>
      </c>
      <c r="H306">
        <v>6.2843030000000004</v>
      </c>
      <c r="I306">
        <v>33.046261000000001</v>
      </c>
      <c r="J306">
        <v>1.32185</v>
      </c>
      <c r="K306" t="str">
        <f t="shared" si="11"/>
        <v>7</v>
      </c>
      <c r="L306" t="s">
        <v>61</v>
      </c>
      <c r="M306" t="s">
        <v>62</v>
      </c>
      <c r="N3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306" s="13" t="e">
        <f>VLOOKUP(TableMPI[[#This Row],[Label]],TableAvg[],2,FALSE)</f>
        <v>#N/A</v>
      </c>
      <c r="P306" s="13" t="e">
        <f>VLOOKUP(TableMPI[[#This Row],[Label]],TableAvg[],3,FALSE)</f>
        <v>#N/A</v>
      </c>
      <c r="Q306" s="13" t="e">
        <f>TableMPI[[#This Row],[Avg]]-$U$2*TableMPI[[#This Row],[StdDev]]</f>
        <v>#N/A</v>
      </c>
      <c r="R306" s="13" t="e">
        <f>TableMPI[[#This Row],[Avg]]+$U$2*TableMPI[[#This Row],[StdDev]]</f>
        <v>#N/A</v>
      </c>
      <c r="S306" s="13" t="e">
        <f>IF(AND(TableMPI[[#This Row],[total_time]]&gt;=TableMPI[[#This Row],[Low]], TableMPI[[#This Row],[total_time]]&lt;=TableMPI[[#This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25</v>
      </c>
      <c r="F307">
        <v>1</v>
      </c>
      <c r="G307">
        <v>126.626953</v>
      </c>
      <c r="H307">
        <v>4.2941010000000004</v>
      </c>
      <c r="I307">
        <v>25.288682000000001</v>
      </c>
      <c r="J307">
        <v>1.053695</v>
      </c>
      <c r="K307" t="str">
        <f t="shared" si="11"/>
        <v>7</v>
      </c>
      <c r="L307" t="s">
        <v>61</v>
      </c>
      <c r="M307" t="s">
        <v>62</v>
      </c>
      <c r="N3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307" s="13" t="e">
        <f>VLOOKUP(TableMPI[[#This Row],[Label]],TableAvg[],2,FALSE)</f>
        <v>#N/A</v>
      </c>
      <c r="P307" s="13" t="e">
        <f>VLOOKUP(TableMPI[[#This Row],[Label]],TableAvg[],3,FALSE)</f>
        <v>#N/A</v>
      </c>
      <c r="Q307" s="13" t="e">
        <f>TableMPI[[#This Row],[Avg]]-$U$2*TableMPI[[#This Row],[StdDev]]</f>
        <v>#N/A</v>
      </c>
      <c r="R307" s="13" t="e">
        <f>TableMPI[[#This Row],[Avg]]+$U$2*TableMPI[[#This Row],[StdDev]]</f>
        <v>#N/A</v>
      </c>
      <c r="S307" s="13" t="e">
        <f>IF(AND(TableMPI[[#This Row],[total_time]]&gt;=TableMPI[[#This Row],[Low]], TableMPI[[#This Row],[total_time]]&lt;=TableMPI[[#This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24</v>
      </c>
      <c r="F308">
        <v>1</v>
      </c>
      <c r="G308">
        <v>128.750753</v>
      </c>
      <c r="H308">
        <v>2.5994660000000001</v>
      </c>
      <c r="I308">
        <v>34.277315000000002</v>
      </c>
      <c r="J308">
        <v>1.490318</v>
      </c>
      <c r="K308" t="str">
        <f t="shared" si="11"/>
        <v>7</v>
      </c>
      <c r="L308" t="s">
        <v>61</v>
      </c>
      <c r="M308" t="s">
        <v>62</v>
      </c>
      <c r="N3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308" s="13" t="e">
        <f>VLOOKUP(TableMPI[[#This Row],[Label]],TableAvg[],2,FALSE)</f>
        <v>#N/A</v>
      </c>
      <c r="P308" s="13" t="e">
        <f>VLOOKUP(TableMPI[[#This Row],[Label]],TableAvg[],3,FALSE)</f>
        <v>#N/A</v>
      </c>
      <c r="Q308" s="13" t="e">
        <f>TableMPI[[#This Row],[Avg]]-$U$2*TableMPI[[#This Row],[StdDev]]</f>
        <v>#N/A</v>
      </c>
      <c r="R308" s="13" t="e">
        <f>TableMPI[[#This Row],[Avg]]+$U$2*TableMPI[[#This Row],[StdDev]]</f>
        <v>#N/A</v>
      </c>
      <c r="S308" s="13" t="e">
        <f>IF(AND(TableMPI[[#This Row],[total_time]]&gt;=TableMPI[[#This Row],[Low]], TableMPI[[#This Row],[total_time]]&lt;=TableMPI[[#This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23</v>
      </c>
      <c r="F309">
        <v>1</v>
      </c>
      <c r="G309">
        <v>133.45555899999999</v>
      </c>
      <c r="H309">
        <v>2.3378760000000001</v>
      </c>
      <c r="I309">
        <v>27.224437999999999</v>
      </c>
      <c r="J309">
        <v>1.237474</v>
      </c>
      <c r="K309" t="str">
        <f t="shared" si="11"/>
        <v>7</v>
      </c>
      <c r="L309" t="s">
        <v>61</v>
      </c>
      <c r="M309" t="s">
        <v>62</v>
      </c>
      <c r="N3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309" s="13" t="e">
        <f>VLOOKUP(TableMPI[[#This Row],[Label]],TableAvg[],2,FALSE)</f>
        <v>#N/A</v>
      </c>
      <c r="P309" s="13" t="e">
        <f>VLOOKUP(TableMPI[[#This Row],[Label]],TableAvg[],3,FALSE)</f>
        <v>#N/A</v>
      </c>
      <c r="Q309" s="13" t="e">
        <f>TableMPI[[#This Row],[Avg]]-$U$2*TableMPI[[#This Row],[StdDev]]</f>
        <v>#N/A</v>
      </c>
      <c r="R309" s="13" t="e">
        <f>TableMPI[[#This Row],[Avg]]+$U$2*TableMPI[[#This Row],[StdDev]]</f>
        <v>#N/A</v>
      </c>
      <c r="S309" s="13" t="e">
        <f>IF(AND(TableMPI[[#This Row],[total_time]]&gt;=TableMPI[[#This Row],[Low]], TableMPI[[#This Row],[total_time]]&lt;=TableMPI[[#This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22</v>
      </c>
      <c r="F310">
        <v>1</v>
      </c>
      <c r="G310">
        <v>138.74241599999999</v>
      </c>
      <c r="H310">
        <v>2.2198859999999998</v>
      </c>
      <c r="I310">
        <v>23.20017</v>
      </c>
      <c r="J310">
        <v>1.10477</v>
      </c>
      <c r="K310" t="str">
        <f t="shared" si="11"/>
        <v>7</v>
      </c>
      <c r="L310" t="s">
        <v>61</v>
      </c>
      <c r="M310" t="s">
        <v>62</v>
      </c>
      <c r="N3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310" s="13" t="e">
        <f>VLOOKUP(TableMPI[[#This Row],[Label]],TableAvg[],2,FALSE)</f>
        <v>#N/A</v>
      </c>
      <c r="P310" s="13" t="e">
        <f>VLOOKUP(TableMPI[[#This Row],[Label]],TableAvg[],3,FALSE)</f>
        <v>#N/A</v>
      </c>
      <c r="Q310" s="13" t="e">
        <f>TableMPI[[#This Row],[Avg]]-$U$2*TableMPI[[#This Row],[StdDev]]</f>
        <v>#N/A</v>
      </c>
      <c r="R310" s="13" t="e">
        <f>TableMPI[[#This Row],[Avg]]+$U$2*TableMPI[[#This Row],[StdDev]]</f>
        <v>#N/A</v>
      </c>
      <c r="S310" s="13" t="e">
        <f>IF(AND(TableMPI[[#This Row],[total_time]]&gt;=TableMPI[[#This Row],[Low]], TableMPI[[#This Row],[total_time]]&lt;=TableMPI[[#This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21</v>
      </c>
      <c r="F311">
        <v>1</v>
      </c>
      <c r="G311">
        <v>145.86166800000001</v>
      </c>
      <c r="H311">
        <v>2.3928050000000001</v>
      </c>
      <c r="I311">
        <v>25.623957000000001</v>
      </c>
      <c r="J311">
        <v>1.2811980000000001</v>
      </c>
      <c r="K311" t="str">
        <f t="shared" si="11"/>
        <v>7</v>
      </c>
      <c r="L311" t="s">
        <v>61</v>
      </c>
      <c r="M311" t="s">
        <v>62</v>
      </c>
      <c r="N3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311" s="13" t="e">
        <f>VLOOKUP(TableMPI[[#This Row],[Label]],TableAvg[],2,FALSE)</f>
        <v>#N/A</v>
      </c>
      <c r="P311" s="13" t="e">
        <f>VLOOKUP(TableMPI[[#This Row],[Label]],TableAvg[],3,FALSE)</f>
        <v>#N/A</v>
      </c>
      <c r="Q311" s="13" t="e">
        <f>TableMPI[[#This Row],[Avg]]-$U$2*TableMPI[[#This Row],[StdDev]]</f>
        <v>#N/A</v>
      </c>
      <c r="R311" s="13" t="e">
        <f>TableMPI[[#This Row],[Avg]]+$U$2*TableMPI[[#This Row],[StdDev]]</f>
        <v>#N/A</v>
      </c>
      <c r="S311" s="13" t="e">
        <f>IF(AND(TableMPI[[#This Row],[total_time]]&gt;=TableMPI[[#This Row],[Low]], TableMPI[[#This Row],[total_time]]&lt;=TableMPI[[#This Row],[High]]),1,0)</f>
        <v>#N/A</v>
      </c>
    </row>
    <row r="312" spans="1:19" x14ac:dyDescent="0.25">
      <c r="A312" t="s">
        <v>15</v>
      </c>
      <c r="B312">
        <v>30000</v>
      </c>
      <c r="C312">
        <v>100</v>
      </c>
      <c r="D312">
        <v>100000</v>
      </c>
      <c r="E312">
        <v>20</v>
      </c>
      <c r="F312">
        <v>1</v>
      </c>
      <c r="G312">
        <v>152.48086599999999</v>
      </c>
      <c r="H312">
        <v>2.213209</v>
      </c>
      <c r="I312">
        <v>21.043849999999999</v>
      </c>
      <c r="J312">
        <v>1.1075710000000001</v>
      </c>
      <c r="K312" t="str">
        <f t="shared" si="11"/>
        <v>7</v>
      </c>
      <c r="L312" t="s">
        <v>61</v>
      </c>
      <c r="M312" t="s">
        <v>62</v>
      </c>
      <c r="N3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312" s="13" t="e">
        <f>VLOOKUP(TableMPI[[#This Row],[Label]],TableAvg[],2,FALSE)</f>
        <v>#N/A</v>
      </c>
      <c r="P312" s="13" t="e">
        <f>VLOOKUP(TableMPI[[#This Row],[Label]],TableAvg[],3,FALSE)</f>
        <v>#N/A</v>
      </c>
      <c r="Q312" s="13" t="e">
        <f>TableMPI[[#This Row],[Avg]]-$U$2*TableMPI[[#This Row],[StdDev]]</f>
        <v>#N/A</v>
      </c>
      <c r="R312" s="13" t="e">
        <f>TableMPI[[#This Row],[Avg]]+$U$2*TableMPI[[#This Row],[StdDev]]</f>
        <v>#N/A</v>
      </c>
      <c r="S312" s="13" t="e">
        <f>IF(AND(TableMPI[[#This Row],[total_time]]&gt;=TableMPI[[#This Row],[Low]], TableMPI[[#This Row],[total_time]]&lt;=TableMPI[[#This Row],[High]]),1,0)</f>
        <v>#N/A</v>
      </c>
    </row>
    <row r="313" spans="1:19" x14ac:dyDescent="0.25">
      <c r="A313" t="s">
        <v>15</v>
      </c>
      <c r="B313">
        <v>30000</v>
      </c>
      <c r="C313">
        <v>100</v>
      </c>
      <c r="D313">
        <v>100000</v>
      </c>
      <c r="E313">
        <v>19</v>
      </c>
      <c r="F313">
        <v>1</v>
      </c>
      <c r="G313">
        <v>160.38318200000001</v>
      </c>
      <c r="H313">
        <v>2.1410200000000001</v>
      </c>
      <c r="I313">
        <v>18.852713000000001</v>
      </c>
      <c r="J313">
        <v>1.0473730000000001</v>
      </c>
      <c r="K313" t="str">
        <f t="shared" si="11"/>
        <v>7</v>
      </c>
      <c r="L313" t="s">
        <v>61</v>
      </c>
      <c r="M313" t="s">
        <v>62</v>
      </c>
      <c r="N3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313" s="13" t="e">
        <f>VLOOKUP(TableMPI[[#This Row],[Label]],TableAvg[],2,FALSE)</f>
        <v>#N/A</v>
      </c>
      <c r="P313" s="13" t="e">
        <f>VLOOKUP(TableMPI[[#This Row],[Label]],TableAvg[],3,FALSE)</f>
        <v>#N/A</v>
      </c>
      <c r="Q313" s="13" t="e">
        <f>TableMPI[[#This Row],[Avg]]-$U$2*TableMPI[[#This Row],[StdDev]]</f>
        <v>#N/A</v>
      </c>
      <c r="R313" s="13" t="e">
        <f>TableMPI[[#This Row],[Avg]]+$U$2*TableMPI[[#This Row],[StdDev]]</f>
        <v>#N/A</v>
      </c>
      <c r="S313" s="13" t="e">
        <f>IF(AND(TableMPI[[#This Row],[total_time]]&gt;=TableMPI[[#This Row],[Low]], TableMPI[[#This Row],[total_time]]&lt;=TableMPI[[#This Row],[High]]),1,0)</f>
        <v>#N/A</v>
      </c>
    </row>
    <row r="314" spans="1:19" x14ac:dyDescent="0.25">
      <c r="A314" t="s">
        <v>15</v>
      </c>
      <c r="B314">
        <v>30000</v>
      </c>
      <c r="C314">
        <v>100</v>
      </c>
      <c r="D314">
        <v>100000</v>
      </c>
      <c r="E314">
        <v>18</v>
      </c>
      <c r="F314">
        <v>1</v>
      </c>
      <c r="G314">
        <v>169.036303</v>
      </c>
      <c r="H314">
        <v>2.200774</v>
      </c>
      <c r="I314">
        <v>18.956389999999999</v>
      </c>
      <c r="J314">
        <v>1.1150819999999999</v>
      </c>
      <c r="K314" t="str">
        <f t="shared" si="11"/>
        <v>7</v>
      </c>
      <c r="L314" t="s">
        <v>61</v>
      </c>
      <c r="M314" t="s">
        <v>62</v>
      </c>
      <c r="N3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314" s="13" t="e">
        <f>VLOOKUP(TableMPI[[#This Row],[Label]],TableAvg[],2,FALSE)</f>
        <v>#N/A</v>
      </c>
      <c r="P314" s="13" t="e">
        <f>VLOOKUP(TableMPI[[#This Row],[Label]],TableAvg[],3,FALSE)</f>
        <v>#N/A</v>
      </c>
      <c r="Q314" s="13" t="e">
        <f>TableMPI[[#This Row],[Avg]]-$U$2*TableMPI[[#This Row],[StdDev]]</f>
        <v>#N/A</v>
      </c>
      <c r="R314" s="13" t="e">
        <f>TableMPI[[#This Row],[Avg]]+$U$2*TableMPI[[#This Row],[StdDev]]</f>
        <v>#N/A</v>
      </c>
      <c r="S314" s="13" t="e">
        <f>IF(AND(TableMPI[[#This Row],[total_time]]&gt;=TableMPI[[#This Row],[Low]], TableMPI[[#This Row],[total_time]]&lt;=TableMPI[[#This Row],[High]]),1,0)</f>
        <v>#N/A</v>
      </c>
    </row>
    <row r="315" spans="1:19" x14ac:dyDescent="0.25">
      <c r="A315" t="s">
        <v>15</v>
      </c>
      <c r="B315">
        <v>30000</v>
      </c>
      <c r="C315">
        <v>100</v>
      </c>
      <c r="D315">
        <v>100000</v>
      </c>
      <c r="E315">
        <v>17</v>
      </c>
      <c r="F315">
        <v>1</v>
      </c>
      <c r="G315">
        <v>178.82491999999999</v>
      </c>
      <c r="H315">
        <v>2.1877209999999998</v>
      </c>
      <c r="I315">
        <v>17.544139999999999</v>
      </c>
      <c r="J315">
        <v>1.096509</v>
      </c>
      <c r="K315" t="str">
        <f t="shared" si="11"/>
        <v>7</v>
      </c>
      <c r="L315" t="s">
        <v>61</v>
      </c>
      <c r="M315" t="s">
        <v>62</v>
      </c>
      <c r="N3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315" s="13" t="e">
        <f>VLOOKUP(TableMPI[[#This Row],[Label]],TableAvg[],2,FALSE)</f>
        <v>#N/A</v>
      </c>
      <c r="P315" s="13" t="e">
        <f>VLOOKUP(TableMPI[[#This Row],[Label]],TableAvg[],3,FALSE)</f>
        <v>#N/A</v>
      </c>
      <c r="Q315" s="13" t="e">
        <f>TableMPI[[#This Row],[Avg]]-$U$2*TableMPI[[#This Row],[StdDev]]</f>
        <v>#N/A</v>
      </c>
      <c r="R315" s="13" t="e">
        <f>TableMPI[[#This Row],[Avg]]+$U$2*TableMPI[[#This Row],[StdDev]]</f>
        <v>#N/A</v>
      </c>
      <c r="S315" s="13" t="e">
        <f>IF(AND(TableMPI[[#This Row],[total_time]]&gt;=TableMPI[[#This Row],[Low]], TableMPI[[#This Row],[total_time]]&lt;=TableMPI[[#This Row],[High]]),1,0)</f>
        <v>#N/A</v>
      </c>
    </row>
    <row r="316" spans="1:19" x14ac:dyDescent="0.25">
      <c r="A316" t="s">
        <v>15</v>
      </c>
      <c r="B316">
        <v>30000</v>
      </c>
      <c r="C316">
        <v>100</v>
      </c>
      <c r="D316">
        <v>100000</v>
      </c>
      <c r="E316">
        <v>16</v>
      </c>
      <c r="F316">
        <v>1</v>
      </c>
      <c r="G316">
        <v>189.77555699999999</v>
      </c>
      <c r="H316">
        <v>2.2969309999999998</v>
      </c>
      <c r="I316">
        <v>18.024146000000002</v>
      </c>
      <c r="J316">
        <v>1.2016100000000001</v>
      </c>
      <c r="K316" t="str">
        <f t="shared" si="11"/>
        <v>7</v>
      </c>
      <c r="L316" t="s">
        <v>61</v>
      </c>
      <c r="M316" t="s">
        <v>62</v>
      </c>
      <c r="N3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316" s="13" t="e">
        <f>VLOOKUP(TableMPI[[#This Row],[Label]],TableAvg[],2,FALSE)</f>
        <v>#N/A</v>
      </c>
      <c r="P316" s="13" t="e">
        <f>VLOOKUP(TableMPI[[#This Row],[Label]],TableAvg[],3,FALSE)</f>
        <v>#N/A</v>
      </c>
      <c r="Q316" s="13" t="e">
        <f>TableMPI[[#This Row],[Avg]]-$U$2*TableMPI[[#This Row],[StdDev]]</f>
        <v>#N/A</v>
      </c>
      <c r="R316" s="13" t="e">
        <f>TableMPI[[#This Row],[Avg]]+$U$2*TableMPI[[#This Row],[StdDev]]</f>
        <v>#N/A</v>
      </c>
      <c r="S316" s="13" t="e">
        <f>IF(AND(TableMPI[[#This Row],[total_time]]&gt;=TableMPI[[#This Row],[Low]], TableMPI[[#This Row],[total_time]]&lt;=TableMPI[[#This Row],[High]]),1,0)</f>
        <v>#N/A</v>
      </c>
    </row>
    <row r="317" spans="1:19" x14ac:dyDescent="0.25">
      <c r="A317" t="s">
        <v>15</v>
      </c>
      <c r="B317">
        <v>30000</v>
      </c>
      <c r="C317">
        <v>100</v>
      </c>
      <c r="D317">
        <v>100000</v>
      </c>
      <c r="E317">
        <v>15</v>
      </c>
      <c r="F317">
        <v>1</v>
      </c>
      <c r="G317">
        <v>202.26736299999999</v>
      </c>
      <c r="H317">
        <v>2.3908939999999999</v>
      </c>
      <c r="I317">
        <v>18.080573000000001</v>
      </c>
      <c r="J317">
        <v>1.2914699999999999</v>
      </c>
      <c r="K317" t="str">
        <f t="shared" si="11"/>
        <v>7</v>
      </c>
      <c r="L317" t="s">
        <v>61</v>
      </c>
      <c r="M317" t="s">
        <v>62</v>
      </c>
      <c r="N3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317" s="13" t="e">
        <f>VLOOKUP(TableMPI[[#This Row],[Label]],TableAvg[],2,FALSE)</f>
        <v>#N/A</v>
      </c>
      <c r="P317" s="13" t="e">
        <f>VLOOKUP(TableMPI[[#This Row],[Label]],TableAvg[],3,FALSE)</f>
        <v>#N/A</v>
      </c>
      <c r="Q317" s="13" t="e">
        <f>TableMPI[[#This Row],[Avg]]-$U$2*TableMPI[[#This Row],[StdDev]]</f>
        <v>#N/A</v>
      </c>
      <c r="R317" s="13" t="e">
        <f>TableMPI[[#This Row],[Avg]]+$U$2*TableMPI[[#This Row],[StdDev]]</f>
        <v>#N/A</v>
      </c>
      <c r="S317" s="13" t="e">
        <f>IF(AND(TableMPI[[#This Row],[total_time]]&gt;=TableMPI[[#This Row],[Low]], TableMPI[[#This Row],[total_time]]&lt;=TableMPI[[#This Row],[High]]),1,0)</f>
        <v>#N/A</v>
      </c>
    </row>
    <row r="318" spans="1:19" x14ac:dyDescent="0.25">
      <c r="A318" t="s">
        <v>15</v>
      </c>
      <c r="B318">
        <v>30000</v>
      </c>
      <c r="C318">
        <v>100</v>
      </c>
      <c r="D318">
        <v>100000</v>
      </c>
      <c r="E318">
        <v>14</v>
      </c>
      <c r="F318">
        <v>1</v>
      </c>
      <c r="G318">
        <v>216.96687600000001</v>
      </c>
      <c r="H318">
        <v>2.7158910000000001</v>
      </c>
      <c r="I318">
        <v>21.185984999999999</v>
      </c>
      <c r="J318">
        <v>1.629691</v>
      </c>
      <c r="K318" t="str">
        <f t="shared" si="11"/>
        <v>7</v>
      </c>
      <c r="L318" t="s">
        <v>61</v>
      </c>
      <c r="M318" t="s">
        <v>62</v>
      </c>
      <c r="N3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318" s="13" t="e">
        <f>VLOOKUP(TableMPI[[#This Row],[Label]],TableAvg[],2,FALSE)</f>
        <v>#N/A</v>
      </c>
      <c r="P318" s="13" t="e">
        <f>VLOOKUP(TableMPI[[#This Row],[Label]],TableAvg[],3,FALSE)</f>
        <v>#N/A</v>
      </c>
      <c r="Q318" s="13" t="e">
        <f>TableMPI[[#This Row],[Avg]]-$U$2*TableMPI[[#This Row],[StdDev]]</f>
        <v>#N/A</v>
      </c>
      <c r="R318" s="13" t="e">
        <f>TableMPI[[#This Row],[Avg]]+$U$2*TableMPI[[#This Row],[StdDev]]</f>
        <v>#N/A</v>
      </c>
      <c r="S318" s="13" t="e">
        <f>IF(AND(TableMPI[[#This Row],[total_time]]&gt;=TableMPI[[#This Row],[Low]], TableMPI[[#This Row],[total_time]]&lt;=TableMPI[[#This Row],[High]]),1,0)</f>
        <v>#N/A</v>
      </c>
    </row>
    <row r="319" spans="1:19" x14ac:dyDescent="0.25">
      <c r="A319" t="s">
        <v>15</v>
      </c>
      <c r="B319">
        <v>30000</v>
      </c>
      <c r="C319">
        <v>100</v>
      </c>
      <c r="D319">
        <v>100000</v>
      </c>
      <c r="E319">
        <v>13</v>
      </c>
      <c r="F319">
        <v>1</v>
      </c>
      <c r="G319">
        <v>232.60822099999999</v>
      </c>
      <c r="H319">
        <v>2.2996080000000001</v>
      </c>
      <c r="I319">
        <v>14.35589</v>
      </c>
      <c r="J319">
        <v>1.1963239999999999</v>
      </c>
      <c r="K319" t="str">
        <f t="shared" si="11"/>
        <v>7</v>
      </c>
      <c r="L319" t="s">
        <v>61</v>
      </c>
      <c r="M319" t="s">
        <v>62</v>
      </c>
      <c r="N3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319" s="13" t="e">
        <f>VLOOKUP(TableMPI[[#This Row],[Label]],TableAvg[],2,FALSE)</f>
        <v>#N/A</v>
      </c>
      <c r="P319" s="13" t="e">
        <f>VLOOKUP(TableMPI[[#This Row],[Label]],TableAvg[],3,FALSE)</f>
        <v>#N/A</v>
      </c>
      <c r="Q319" s="13" t="e">
        <f>TableMPI[[#This Row],[Avg]]-$U$2*TableMPI[[#This Row],[StdDev]]</f>
        <v>#N/A</v>
      </c>
      <c r="R319" s="13" t="e">
        <f>TableMPI[[#This Row],[Avg]]+$U$2*TableMPI[[#This Row],[StdDev]]</f>
        <v>#N/A</v>
      </c>
      <c r="S319" s="13" t="e">
        <f>IF(AND(TableMPI[[#This Row],[total_time]]&gt;=TableMPI[[#This Row],[Low]], TableMPI[[#This Row],[total_time]]&lt;=TableMPI[[#This Row],[High]]),1,0)</f>
        <v>#N/A</v>
      </c>
    </row>
    <row r="320" spans="1:19" x14ac:dyDescent="0.25">
      <c r="A320" t="s">
        <v>15</v>
      </c>
      <c r="B320">
        <v>30000</v>
      </c>
      <c r="C320">
        <v>100</v>
      </c>
      <c r="D320">
        <v>100000</v>
      </c>
      <c r="E320">
        <v>72</v>
      </c>
      <c r="F320">
        <v>1</v>
      </c>
      <c r="G320">
        <v>68.022852999999998</v>
      </c>
      <c r="H320">
        <v>25.517168999999999</v>
      </c>
      <c r="I320">
        <v>83.166850999999994</v>
      </c>
      <c r="J320">
        <v>1.1713640000000001</v>
      </c>
      <c r="K320" t="str">
        <f t="shared" si="11"/>
        <v>7</v>
      </c>
      <c r="L320" t="s">
        <v>61</v>
      </c>
      <c r="M320" t="s">
        <v>62</v>
      </c>
      <c r="N3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320" s="13" t="e">
        <f>VLOOKUP(TableMPI[[#This Row],[Label]],TableAvg[],2,FALSE)</f>
        <v>#N/A</v>
      </c>
      <c r="P320" s="13" t="e">
        <f>VLOOKUP(TableMPI[[#This Row],[Label]],TableAvg[],3,FALSE)</f>
        <v>#N/A</v>
      </c>
      <c r="Q320" s="13" t="e">
        <f>TableMPI[[#This Row],[Avg]]-$U$2*TableMPI[[#This Row],[StdDev]]</f>
        <v>#N/A</v>
      </c>
      <c r="R320" s="13" t="e">
        <f>TableMPI[[#This Row],[Avg]]+$U$2*TableMPI[[#This Row],[StdDev]]</f>
        <v>#N/A</v>
      </c>
      <c r="S320" s="13" t="e">
        <f>IF(AND(TableMPI[[#This Row],[total_time]]&gt;=TableMPI[[#This Row],[Low]], TableMPI[[#This Row],[total_time]]&lt;=TableMPI[[#This Row],[High]]),1,0)</f>
        <v>#N/A</v>
      </c>
    </row>
    <row r="321" spans="1:19" x14ac:dyDescent="0.25">
      <c r="A321" t="s">
        <v>15</v>
      </c>
      <c r="B321">
        <v>30000</v>
      </c>
      <c r="C321">
        <v>100</v>
      </c>
      <c r="D321">
        <v>100000</v>
      </c>
      <c r="E321">
        <v>71</v>
      </c>
      <c r="F321">
        <v>1</v>
      </c>
      <c r="G321">
        <v>76.735889</v>
      </c>
      <c r="H321">
        <v>33.473117999999999</v>
      </c>
      <c r="I321">
        <v>78.883955999999998</v>
      </c>
      <c r="J321">
        <v>1.126914</v>
      </c>
      <c r="K321" t="str">
        <f t="shared" si="11"/>
        <v>7</v>
      </c>
      <c r="L321" t="s">
        <v>61</v>
      </c>
      <c r="M321" t="s">
        <v>62</v>
      </c>
      <c r="N3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321" s="13" t="e">
        <f>VLOOKUP(TableMPI[[#This Row],[Label]],TableAvg[],2,FALSE)</f>
        <v>#N/A</v>
      </c>
      <c r="P321" s="13" t="e">
        <f>VLOOKUP(TableMPI[[#This Row],[Label]],TableAvg[],3,FALSE)</f>
        <v>#N/A</v>
      </c>
      <c r="Q321" s="13" t="e">
        <f>TableMPI[[#This Row],[Avg]]-$U$2*TableMPI[[#This Row],[StdDev]]</f>
        <v>#N/A</v>
      </c>
      <c r="R321" s="13" t="e">
        <f>TableMPI[[#This Row],[Avg]]+$U$2*TableMPI[[#This Row],[StdDev]]</f>
        <v>#N/A</v>
      </c>
      <c r="S321" s="13" t="e">
        <f>IF(AND(TableMPI[[#This Row],[total_time]]&gt;=TableMPI[[#This Row],[Low]], TableMPI[[#This Row],[total_time]]&lt;=TableMPI[[#This Row],[High]]),1,0)</f>
        <v>#N/A</v>
      </c>
    </row>
    <row r="322" spans="1:19" x14ac:dyDescent="0.25">
      <c r="A322" t="s">
        <v>15</v>
      </c>
      <c r="B322">
        <v>30000</v>
      </c>
      <c r="C322">
        <v>100</v>
      </c>
      <c r="D322">
        <v>100000</v>
      </c>
      <c r="E322">
        <v>70</v>
      </c>
      <c r="F322">
        <v>1</v>
      </c>
      <c r="G322">
        <v>78.631138000000007</v>
      </c>
      <c r="H322">
        <v>35.004927000000002</v>
      </c>
      <c r="I322">
        <v>79.998126999999997</v>
      </c>
      <c r="J322">
        <v>1.1593929999999999</v>
      </c>
      <c r="K322" t="str">
        <f t="shared" si="11"/>
        <v>7</v>
      </c>
      <c r="L322" t="s">
        <v>61</v>
      </c>
      <c r="M322" t="s">
        <v>62</v>
      </c>
      <c r="N3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322" s="13" t="e">
        <f>VLOOKUP(TableMPI[[#This Row],[Label]],TableAvg[],2,FALSE)</f>
        <v>#N/A</v>
      </c>
      <c r="P322" s="13" t="e">
        <f>VLOOKUP(TableMPI[[#This Row],[Label]],TableAvg[],3,FALSE)</f>
        <v>#N/A</v>
      </c>
      <c r="Q322" s="13" t="e">
        <f>TableMPI[[#This Row],[Avg]]-$U$2*TableMPI[[#This Row],[StdDev]]</f>
        <v>#N/A</v>
      </c>
      <c r="R322" s="13" t="e">
        <f>TableMPI[[#This Row],[Avg]]+$U$2*TableMPI[[#This Row],[StdDev]]</f>
        <v>#N/A</v>
      </c>
      <c r="S322" s="13" t="e">
        <f>IF(AND(TableMPI[[#This Row],[total_time]]&gt;=TableMPI[[#This Row],[Low]], TableMPI[[#This Row],[total_time]]&lt;=TableMPI[[#This Row],[High]]),1,0)</f>
        <v>#N/A</v>
      </c>
    </row>
    <row r="323" spans="1:19" x14ac:dyDescent="0.25">
      <c r="A323" t="s">
        <v>15</v>
      </c>
      <c r="B323">
        <v>30000</v>
      </c>
      <c r="C323">
        <v>100</v>
      </c>
      <c r="D323">
        <v>100000</v>
      </c>
      <c r="E323">
        <v>69</v>
      </c>
      <c r="F323">
        <v>1</v>
      </c>
      <c r="G323">
        <v>79.751372000000003</v>
      </c>
      <c r="H323">
        <v>35.483673000000003</v>
      </c>
      <c r="I323">
        <v>136.789559</v>
      </c>
      <c r="J323">
        <v>2.0116109999999998</v>
      </c>
      <c r="K323" t="str">
        <f t="shared" si="11"/>
        <v>7</v>
      </c>
      <c r="L323" t="s">
        <v>61</v>
      </c>
      <c r="M323" t="s">
        <v>62</v>
      </c>
      <c r="N3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323" s="13" t="e">
        <f>VLOOKUP(TableMPI[[#This Row],[Label]],TableAvg[],2,FALSE)</f>
        <v>#N/A</v>
      </c>
      <c r="P323" s="13" t="e">
        <f>VLOOKUP(TableMPI[[#This Row],[Label]],TableAvg[],3,FALSE)</f>
        <v>#N/A</v>
      </c>
      <c r="Q323" s="13" t="e">
        <f>TableMPI[[#This Row],[Avg]]-$U$2*TableMPI[[#This Row],[StdDev]]</f>
        <v>#N/A</v>
      </c>
      <c r="R323" s="13" t="e">
        <f>TableMPI[[#This Row],[Avg]]+$U$2*TableMPI[[#This Row],[StdDev]]</f>
        <v>#N/A</v>
      </c>
      <c r="S323" s="13" t="e">
        <f>IF(AND(TableMPI[[#This Row],[total_time]]&gt;=TableMPI[[#This Row],[Low]], TableMPI[[#This Row],[total_time]]&lt;=TableMPI[[#This Row],[High]]),1,0)</f>
        <v>#N/A</v>
      </c>
    </row>
    <row r="324" spans="1:19" x14ac:dyDescent="0.25">
      <c r="A324" t="s">
        <v>15</v>
      </c>
      <c r="B324">
        <v>30000</v>
      </c>
      <c r="C324">
        <v>100</v>
      </c>
      <c r="D324">
        <v>100000</v>
      </c>
      <c r="E324">
        <v>68</v>
      </c>
      <c r="F324">
        <v>1</v>
      </c>
      <c r="G324">
        <v>78.692473000000007</v>
      </c>
      <c r="H324">
        <v>33.708959</v>
      </c>
      <c r="I324">
        <v>94.872855000000001</v>
      </c>
      <c r="J324">
        <v>1.416013</v>
      </c>
      <c r="K324" t="str">
        <f t="shared" si="11"/>
        <v>7</v>
      </c>
      <c r="L324" t="s">
        <v>61</v>
      </c>
      <c r="M324" t="s">
        <v>62</v>
      </c>
      <c r="N3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324" s="13" t="e">
        <f>VLOOKUP(TableMPI[[#This Row],[Label]],TableAvg[],2,FALSE)</f>
        <v>#N/A</v>
      </c>
      <c r="P324" s="13" t="e">
        <f>VLOOKUP(TableMPI[[#This Row],[Label]],TableAvg[],3,FALSE)</f>
        <v>#N/A</v>
      </c>
      <c r="Q324" s="13" t="e">
        <f>TableMPI[[#This Row],[Avg]]-$U$2*TableMPI[[#This Row],[StdDev]]</f>
        <v>#N/A</v>
      </c>
      <c r="R324" s="13" t="e">
        <f>TableMPI[[#This Row],[Avg]]+$U$2*TableMPI[[#This Row],[StdDev]]</f>
        <v>#N/A</v>
      </c>
      <c r="S324" s="13" t="e">
        <f>IF(AND(TableMPI[[#This Row],[total_time]]&gt;=TableMPI[[#This Row],[Low]], TableMPI[[#This Row],[total_time]]&lt;=TableMPI[[#This Row],[High]]),1,0)</f>
        <v>#N/A</v>
      </c>
    </row>
    <row r="325" spans="1:19" x14ac:dyDescent="0.25">
      <c r="A325" t="s">
        <v>15</v>
      </c>
      <c r="B325">
        <v>30000</v>
      </c>
      <c r="C325">
        <v>100</v>
      </c>
      <c r="D325">
        <v>100000</v>
      </c>
      <c r="E325">
        <v>67</v>
      </c>
      <c r="F325">
        <v>1</v>
      </c>
      <c r="G325">
        <v>78.781856000000005</v>
      </c>
      <c r="H325">
        <v>33.269897</v>
      </c>
      <c r="I325">
        <v>104.077077</v>
      </c>
      <c r="J325">
        <v>1.5769249999999999</v>
      </c>
      <c r="K325" t="str">
        <f t="shared" si="11"/>
        <v>7</v>
      </c>
      <c r="L325" t="s">
        <v>61</v>
      </c>
      <c r="M325" t="s">
        <v>62</v>
      </c>
      <c r="N3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325" s="13" t="e">
        <f>VLOOKUP(TableMPI[[#This Row],[Label]],TableAvg[],2,FALSE)</f>
        <v>#N/A</v>
      </c>
      <c r="P325" s="13" t="e">
        <f>VLOOKUP(TableMPI[[#This Row],[Label]],TableAvg[],3,FALSE)</f>
        <v>#N/A</v>
      </c>
      <c r="Q325" s="13" t="e">
        <f>TableMPI[[#This Row],[Avg]]-$U$2*TableMPI[[#This Row],[StdDev]]</f>
        <v>#N/A</v>
      </c>
      <c r="R325" s="13" t="e">
        <f>TableMPI[[#This Row],[Avg]]+$U$2*TableMPI[[#This Row],[StdDev]]</f>
        <v>#N/A</v>
      </c>
      <c r="S325" s="13" t="e">
        <f>IF(AND(TableMPI[[#This Row],[total_time]]&gt;=TableMPI[[#This Row],[Low]], TableMPI[[#This Row],[total_time]]&lt;=TableMPI[[#This Row],[High]]),1,0)</f>
        <v>#N/A</v>
      </c>
    </row>
    <row r="326" spans="1:19" x14ac:dyDescent="0.25">
      <c r="A326" t="s">
        <v>15</v>
      </c>
      <c r="B326">
        <v>30000</v>
      </c>
      <c r="C326">
        <v>100</v>
      </c>
      <c r="D326">
        <v>100000</v>
      </c>
      <c r="E326">
        <v>66</v>
      </c>
      <c r="F326">
        <v>1</v>
      </c>
      <c r="G326">
        <v>82.296464</v>
      </c>
      <c r="H326">
        <v>36.156351000000001</v>
      </c>
      <c r="I326">
        <v>76.843986999999998</v>
      </c>
      <c r="J326">
        <v>1.182215</v>
      </c>
      <c r="K326" t="str">
        <f t="shared" si="11"/>
        <v>7</v>
      </c>
      <c r="L326" t="s">
        <v>61</v>
      </c>
      <c r="M326" t="s">
        <v>62</v>
      </c>
      <c r="N3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326" s="13" t="e">
        <f>VLOOKUP(TableMPI[[#This Row],[Label]],TableAvg[],2,FALSE)</f>
        <v>#N/A</v>
      </c>
      <c r="P326" s="13" t="e">
        <f>VLOOKUP(TableMPI[[#This Row],[Label]],TableAvg[],3,FALSE)</f>
        <v>#N/A</v>
      </c>
      <c r="Q326" s="13" t="e">
        <f>TableMPI[[#This Row],[Avg]]-$U$2*TableMPI[[#This Row],[StdDev]]</f>
        <v>#N/A</v>
      </c>
      <c r="R326" s="13" t="e">
        <f>TableMPI[[#This Row],[Avg]]+$U$2*TableMPI[[#This Row],[StdDev]]</f>
        <v>#N/A</v>
      </c>
      <c r="S326" s="13" t="e">
        <f>IF(AND(TableMPI[[#This Row],[total_time]]&gt;=TableMPI[[#This Row],[Low]], TableMPI[[#This Row],[total_time]]&lt;=TableMPI[[#This Row],[High]]),1,0)</f>
        <v>#N/A</v>
      </c>
    </row>
    <row r="327" spans="1:19" x14ac:dyDescent="0.25">
      <c r="A327" t="s">
        <v>15</v>
      </c>
      <c r="B327">
        <v>30000</v>
      </c>
      <c r="C327">
        <v>100</v>
      </c>
      <c r="D327">
        <v>100000</v>
      </c>
      <c r="E327">
        <v>65</v>
      </c>
      <c r="F327">
        <v>1</v>
      </c>
      <c r="G327">
        <v>67.906177</v>
      </c>
      <c r="H327">
        <v>21.177244000000002</v>
      </c>
      <c r="I327">
        <v>88.912128999999993</v>
      </c>
      <c r="J327">
        <v>1.3892519999999999</v>
      </c>
      <c r="K327" t="str">
        <f t="shared" si="11"/>
        <v>7</v>
      </c>
      <c r="L327" t="s">
        <v>61</v>
      </c>
      <c r="M327" t="s">
        <v>62</v>
      </c>
      <c r="N3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327" s="13" t="e">
        <f>VLOOKUP(TableMPI[[#This Row],[Label]],TableAvg[],2,FALSE)</f>
        <v>#N/A</v>
      </c>
      <c r="P327" s="13" t="e">
        <f>VLOOKUP(TableMPI[[#This Row],[Label]],TableAvg[],3,FALSE)</f>
        <v>#N/A</v>
      </c>
      <c r="Q327" s="13" t="e">
        <f>TableMPI[[#This Row],[Avg]]-$U$2*TableMPI[[#This Row],[StdDev]]</f>
        <v>#N/A</v>
      </c>
      <c r="R327" s="13" t="e">
        <f>TableMPI[[#This Row],[Avg]]+$U$2*TableMPI[[#This Row],[StdDev]]</f>
        <v>#N/A</v>
      </c>
      <c r="S327" s="13" t="e">
        <f>IF(AND(TableMPI[[#This Row],[total_time]]&gt;=TableMPI[[#This Row],[Low]], TableMPI[[#This Row],[total_time]]&lt;=TableMPI[[#This Row],[High]]),1,0)</f>
        <v>#N/A</v>
      </c>
    </row>
    <row r="328" spans="1:19" x14ac:dyDescent="0.25">
      <c r="A328" t="s">
        <v>15</v>
      </c>
      <c r="B328">
        <v>20000</v>
      </c>
      <c r="C328">
        <v>100</v>
      </c>
      <c r="D328">
        <v>100000</v>
      </c>
      <c r="E328">
        <v>72</v>
      </c>
      <c r="F328">
        <v>1</v>
      </c>
      <c r="G328">
        <v>44.324751999999997</v>
      </c>
      <c r="H328">
        <v>24.614262</v>
      </c>
      <c r="I328">
        <v>52.876162999999998</v>
      </c>
      <c r="J328">
        <v>0.74473500000000004</v>
      </c>
      <c r="K328" t="str">
        <f>MID(M328,22,1)</f>
        <v>7</v>
      </c>
      <c r="L328" t="s">
        <v>63</v>
      </c>
      <c r="M328" t="s">
        <v>64</v>
      </c>
      <c r="N3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28" s="13" t="e">
        <f>VLOOKUP(TableMPI[[#This Row],[Label]],TableAvg[],2,FALSE)</f>
        <v>#N/A</v>
      </c>
      <c r="P328" s="13" t="e">
        <f>VLOOKUP(TableMPI[[#This Row],[Label]],TableAvg[],3,FALSE)</f>
        <v>#N/A</v>
      </c>
      <c r="Q328" s="13" t="e">
        <f>TableMPI[[#This Row],[Avg]]-$U$2*TableMPI[[#This Row],[StdDev]]</f>
        <v>#N/A</v>
      </c>
      <c r="R328" s="13" t="e">
        <f>TableMPI[[#This Row],[Avg]]+$U$2*TableMPI[[#This Row],[StdDev]]</f>
        <v>#N/A</v>
      </c>
      <c r="S328" s="13" t="e">
        <f>IF(AND(TableMPI[[#This Row],[total_time]]&gt;=TableMPI[[#This Row],[Low]], TableMPI[[#This Row],[total_time]]&lt;=TableMPI[[#This Row],[High]]),1,0)</f>
        <v>#N/A</v>
      </c>
    </row>
    <row r="329" spans="1:19" x14ac:dyDescent="0.25">
      <c r="A329" t="s">
        <v>15</v>
      </c>
      <c r="B329">
        <v>20000</v>
      </c>
      <c r="C329">
        <v>100</v>
      </c>
      <c r="D329">
        <v>100000</v>
      </c>
      <c r="E329">
        <v>71</v>
      </c>
      <c r="F329">
        <v>1</v>
      </c>
      <c r="G329">
        <v>44.776878000000004</v>
      </c>
      <c r="H329">
        <v>24.943344</v>
      </c>
      <c r="I329">
        <v>44.401952999999999</v>
      </c>
      <c r="J329">
        <v>0.63431400000000004</v>
      </c>
      <c r="K329" t="str">
        <f t="shared" ref="K329:K360" si="12">MID(M329,22,1)</f>
        <v>7</v>
      </c>
      <c r="L329" t="s">
        <v>63</v>
      </c>
      <c r="M329" t="s">
        <v>64</v>
      </c>
      <c r="N3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29" s="13" t="e">
        <f>VLOOKUP(TableMPI[[#This Row],[Label]],TableAvg[],2,FALSE)</f>
        <v>#N/A</v>
      </c>
      <c r="P329" s="13" t="e">
        <f>VLOOKUP(TableMPI[[#This Row],[Label]],TableAvg[],3,FALSE)</f>
        <v>#N/A</v>
      </c>
      <c r="Q329" s="13" t="e">
        <f>TableMPI[[#This Row],[Avg]]-$U$2*TableMPI[[#This Row],[StdDev]]</f>
        <v>#N/A</v>
      </c>
      <c r="R329" s="13" t="e">
        <f>TableMPI[[#This Row],[Avg]]+$U$2*TableMPI[[#This Row],[StdDev]]</f>
        <v>#N/A</v>
      </c>
      <c r="S329" s="13" t="e">
        <f>IF(AND(TableMPI[[#This Row],[total_time]]&gt;=TableMPI[[#This Row],[Low]], TableMPI[[#This Row],[total_time]]&lt;=TableMPI[[#This Row],[High]]),1,0)</f>
        <v>#N/A</v>
      </c>
    </row>
    <row r="330" spans="1:19" x14ac:dyDescent="0.25">
      <c r="A330" t="s">
        <v>15</v>
      </c>
      <c r="B330">
        <v>20000</v>
      </c>
      <c r="C330">
        <v>100</v>
      </c>
      <c r="D330">
        <v>100000</v>
      </c>
      <c r="E330">
        <v>70</v>
      </c>
      <c r="F330">
        <v>1</v>
      </c>
      <c r="G330">
        <v>41.584153000000001</v>
      </c>
      <c r="H330">
        <v>21.483550999999999</v>
      </c>
      <c r="I330">
        <v>33.260613999999997</v>
      </c>
      <c r="J330">
        <v>0.48203800000000002</v>
      </c>
      <c r="K330" t="str">
        <f t="shared" si="12"/>
        <v>7</v>
      </c>
      <c r="L330" t="s">
        <v>63</v>
      </c>
      <c r="M330" t="s">
        <v>64</v>
      </c>
      <c r="N3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30" s="13" t="e">
        <f>VLOOKUP(TableMPI[[#This Row],[Label]],TableAvg[],2,FALSE)</f>
        <v>#N/A</v>
      </c>
      <c r="P330" s="13" t="e">
        <f>VLOOKUP(TableMPI[[#This Row],[Label]],TableAvg[],3,FALSE)</f>
        <v>#N/A</v>
      </c>
      <c r="Q330" s="13" t="e">
        <f>TableMPI[[#This Row],[Avg]]-$U$2*TableMPI[[#This Row],[StdDev]]</f>
        <v>#N/A</v>
      </c>
      <c r="R330" s="13" t="e">
        <f>TableMPI[[#This Row],[Avg]]+$U$2*TableMPI[[#This Row],[StdDev]]</f>
        <v>#N/A</v>
      </c>
      <c r="S330" s="13" t="e">
        <f>IF(AND(TableMPI[[#This Row],[total_time]]&gt;=TableMPI[[#This Row],[Low]], TableMPI[[#This Row],[total_time]]&lt;=TableMPI[[#This Row],[High]]),1,0)</f>
        <v>#N/A</v>
      </c>
    </row>
    <row r="331" spans="1:19" x14ac:dyDescent="0.25">
      <c r="A331" t="s">
        <v>15</v>
      </c>
      <c r="B331">
        <v>20000</v>
      </c>
      <c r="C331">
        <v>100</v>
      </c>
      <c r="D331">
        <v>100000</v>
      </c>
      <c r="E331">
        <v>69</v>
      </c>
      <c r="F331">
        <v>1</v>
      </c>
      <c r="G331">
        <v>46.926395999999997</v>
      </c>
      <c r="H331">
        <v>26.727312999999999</v>
      </c>
      <c r="I331">
        <v>25.049244999999999</v>
      </c>
      <c r="J331">
        <v>0.368371</v>
      </c>
      <c r="K331" t="str">
        <f t="shared" si="12"/>
        <v>7</v>
      </c>
      <c r="L331" t="s">
        <v>63</v>
      </c>
      <c r="M331" t="s">
        <v>64</v>
      </c>
      <c r="N3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31" s="13" t="e">
        <f>VLOOKUP(TableMPI[[#This Row],[Label]],TableAvg[],2,FALSE)</f>
        <v>#N/A</v>
      </c>
      <c r="P331" s="13" t="e">
        <f>VLOOKUP(TableMPI[[#This Row],[Label]],TableAvg[],3,FALSE)</f>
        <v>#N/A</v>
      </c>
      <c r="Q331" s="13" t="e">
        <f>TableMPI[[#This Row],[Avg]]-$U$2*TableMPI[[#This Row],[StdDev]]</f>
        <v>#N/A</v>
      </c>
      <c r="R331" s="13" t="e">
        <f>TableMPI[[#This Row],[Avg]]+$U$2*TableMPI[[#This Row],[StdDev]]</f>
        <v>#N/A</v>
      </c>
      <c r="S331" s="13" t="e">
        <f>IF(AND(TableMPI[[#This Row],[total_time]]&gt;=TableMPI[[#This Row],[Low]], TableMPI[[#This Row],[total_time]]&lt;=TableMPI[[#This Row],[High]]),1,0)</f>
        <v>#N/A</v>
      </c>
    </row>
    <row r="332" spans="1:19" x14ac:dyDescent="0.25">
      <c r="A332" t="s">
        <v>15</v>
      </c>
      <c r="B332">
        <v>20000</v>
      </c>
      <c r="C332">
        <v>100</v>
      </c>
      <c r="D332">
        <v>100000</v>
      </c>
      <c r="E332">
        <v>68</v>
      </c>
      <c r="F332">
        <v>1</v>
      </c>
      <c r="G332">
        <v>40.681673000000004</v>
      </c>
      <c r="H332">
        <v>20.170197000000002</v>
      </c>
      <c r="I332">
        <v>36.624721999999998</v>
      </c>
      <c r="J332">
        <v>0.54663799999999996</v>
      </c>
      <c r="K332" t="str">
        <f t="shared" si="12"/>
        <v>7</v>
      </c>
      <c r="L332" t="s">
        <v>63</v>
      </c>
      <c r="M332" t="s">
        <v>64</v>
      </c>
      <c r="N3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32" s="13" t="e">
        <f>VLOOKUP(TableMPI[[#This Row],[Label]],TableAvg[],2,FALSE)</f>
        <v>#N/A</v>
      </c>
      <c r="P332" s="13" t="e">
        <f>VLOOKUP(TableMPI[[#This Row],[Label]],TableAvg[],3,FALSE)</f>
        <v>#N/A</v>
      </c>
      <c r="Q332" s="13" t="e">
        <f>TableMPI[[#This Row],[Avg]]-$U$2*TableMPI[[#This Row],[StdDev]]</f>
        <v>#N/A</v>
      </c>
      <c r="R332" s="13" t="e">
        <f>TableMPI[[#This Row],[Avg]]+$U$2*TableMPI[[#This Row],[StdDev]]</f>
        <v>#N/A</v>
      </c>
      <c r="S332" s="13" t="e">
        <f>IF(AND(TableMPI[[#This Row],[total_time]]&gt;=TableMPI[[#This Row],[Low]], TableMPI[[#This Row],[total_time]]&lt;=TableMPI[[#This Row],[High]]),1,0)</f>
        <v>#N/A</v>
      </c>
    </row>
    <row r="333" spans="1:19" x14ac:dyDescent="0.25">
      <c r="A333" t="s">
        <v>15</v>
      </c>
      <c r="B333">
        <v>20000</v>
      </c>
      <c r="C333">
        <v>100</v>
      </c>
      <c r="D333">
        <v>100000</v>
      </c>
      <c r="E333">
        <v>67</v>
      </c>
      <c r="F333">
        <v>1</v>
      </c>
      <c r="G333">
        <v>48.422685000000001</v>
      </c>
      <c r="H333">
        <v>27.587436</v>
      </c>
      <c r="I333">
        <v>46.889263999999997</v>
      </c>
      <c r="J333">
        <v>0.71044300000000005</v>
      </c>
      <c r="K333" t="str">
        <f t="shared" si="12"/>
        <v>7</v>
      </c>
      <c r="L333" t="s">
        <v>63</v>
      </c>
      <c r="M333" t="s">
        <v>64</v>
      </c>
      <c r="N3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33" s="13" t="e">
        <f>VLOOKUP(TableMPI[[#This Row],[Label]],TableAvg[],2,FALSE)</f>
        <v>#N/A</v>
      </c>
      <c r="P333" s="13" t="e">
        <f>VLOOKUP(TableMPI[[#This Row],[Label]],TableAvg[],3,FALSE)</f>
        <v>#N/A</v>
      </c>
      <c r="Q333" s="13" t="e">
        <f>TableMPI[[#This Row],[Avg]]-$U$2*TableMPI[[#This Row],[StdDev]]</f>
        <v>#N/A</v>
      </c>
      <c r="R333" s="13" t="e">
        <f>TableMPI[[#This Row],[Avg]]+$U$2*TableMPI[[#This Row],[StdDev]]</f>
        <v>#N/A</v>
      </c>
      <c r="S333" s="13" t="e">
        <f>IF(AND(TableMPI[[#This Row],[total_time]]&gt;=TableMPI[[#This Row],[Low]], TableMPI[[#This Row],[total_time]]&lt;=TableMPI[[#This Row],[High]]),1,0)</f>
        <v>#N/A</v>
      </c>
    </row>
    <row r="334" spans="1:19" x14ac:dyDescent="0.25">
      <c r="A334" t="s">
        <v>15</v>
      </c>
      <c r="B334">
        <v>20000</v>
      </c>
      <c r="C334">
        <v>100</v>
      </c>
      <c r="D334">
        <v>100000</v>
      </c>
      <c r="E334">
        <v>66</v>
      </c>
      <c r="F334">
        <v>1</v>
      </c>
      <c r="G334">
        <v>52.808540000000001</v>
      </c>
      <c r="H334">
        <v>31.613710000000001</v>
      </c>
      <c r="I334">
        <v>29.123901</v>
      </c>
      <c r="J334">
        <v>0.44806000000000001</v>
      </c>
      <c r="K334" t="str">
        <f t="shared" si="12"/>
        <v>7</v>
      </c>
      <c r="L334" t="s">
        <v>63</v>
      </c>
      <c r="M334" t="s">
        <v>64</v>
      </c>
      <c r="N3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34" s="13" t="e">
        <f>VLOOKUP(TableMPI[[#This Row],[Label]],TableAvg[],2,FALSE)</f>
        <v>#N/A</v>
      </c>
      <c r="P334" s="13" t="e">
        <f>VLOOKUP(TableMPI[[#This Row],[Label]],TableAvg[],3,FALSE)</f>
        <v>#N/A</v>
      </c>
      <c r="Q334" s="13" t="e">
        <f>TableMPI[[#This Row],[Avg]]-$U$2*TableMPI[[#This Row],[StdDev]]</f>
        <v>#N/A</v>
      </c>
      <c r="R334" s="13" t="e">
        <f>TableMPI[[#This Row],[Avg]]+$U$2*TableMPI[[#This Row],[StdDev]]</f>
        <v>#N/A</v>
      </c>
      <c r="S334" s="13" t="e">
        <f>IF(AND(TableMPI[[#This Row],[total_time]]&gt;=TableMPI[[#This Row],[Low]], TableMPI[[#This Row],[total_time]]&lt;=TableMPI[[#This Row],[High]]),1,0)</f>
        <v>#N/A</v>
      </c>
    </row>
    <row r="335" spans="1:19" x14ac:dyDescent="0.25">
      <c r="A335" t="s">
        <v>15</v>
      </c>
      <c r="B335">
        <v>20000</v>
      </c>
      <c r="C335">
        <v>100</v>
      </c>
      <c r="D335">
        <v>100000</v>
      </c>
      <c r="E335">
        <v>65</v>
      </c>
      <c r="F335">
        <v>1</v>
      </c>
      <c r="G335">
        <v>46.588161999999997</v>
      </c>
      <c r="H335">
        <v>25.167745</v>
      </c>
      <c r="I335">
        <v>31.423933000000002</v>
      </c>
      <c r="J335">
        <v>0.49099900000000002</v>
      </c>
      <c r="K335" t="str">
        <f t="shared" si="12"/>
        <v>7</v>
      </c>
      <c r="L335" t="s">
        <v>63</v>
      </c>
      <c r="M335" t="s">
        <v>64</v>
      </c>
      <c r="N3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35" s="13" t="e">
        <f>VLOOKUP(TableMPI[[#This Row],[Label]],TableAvg[],2,FALSE)</f>
        <v>#N/A</v>
      </c>
      <c r="P335" s="13" t="e">
        <f>VLOOKUP(TableMPI[[#This Row],[Label]],TableAvg[],3,FALSE)</f>
        <v>#N/A</v>
      </c>
      <c r="Q335" s="13" t="e">
        <f>TableMPI[[#This Row],[Avg]]-$U$2*TableMPI[[#This Row],[StdDev]]</f>
        <v>#N/A</v>
      </c>
      <c r="R335" s="13" t="e">
        <f>TableMPI[[#This Row],[Avg]]+$U$2*TableMPI[[#This Row],[StdDev]]</f>
        <v>#N/A</v>
      </c>
      <c r="S335" s="13" t="e">
        <f>IF(AND(TableMPI[[#This Row],[total_time]]&gt;=TableMPI[[#This Row],[Low]], TableMPI[[#This Row],[total_time]]&lt;=TableMPI[[#This Row],[High]]),1,0)</f>
        <v>#N/A</v>
      </c>
    </row>
    <row r="336" spans="1:19" x14ac:dyDescent="0.25">
      <c r="A336" t="s">
        <v>15</v>
      </c>
      <c r="B336">
        <v>20000</v>
      </c>
      <c r="C336">
        <v>100</v>
      </c>
      <c r="D336">
        <v>100000</v>
      </c>
      <c r="E336">
        <v>64</v>
      </c>
      <c r="F336">
        <v>1</v>
      </c>
      <c r="G336">
        <v>43.910300999999997</v>
      </c>
      <c r="H336">
        <v>22.093830000000001</v>
      </c>
      <c r="I336">
        <v>30.093692000000001</v>
      </c>
      <c r="J336">
        <v>0.47767799999999999</v>
      </c>
      <c r="K336" t="str">
        <f t="shared" si="12"/>
        <v>7</v>
      </c>
      <c r="L336" t="s">
        <v>63</v>
      </c>
      <c r="M336" t="s">
        <v>64</v>
      </c>
      <c r="N3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36" s="13" t="e">
        <f>VLOOKUP(TableMPI[[#This Row],[Label]],TableAvg[],2,FALSE)</f>
        <v>#N/A</v>
      </c>
      <c r="P336" s="13" t="e">
        <f>VLOOKUP(TableMPI[[#This Row],[Label]],TableAvg[],3,FALSE)</f>
        <v>#N/A</v>
      </c>
      <c r="Q336" s="13" t="e">
        <f>TableMPI[[#This Row],[Avg]]-$U$2*TableMPI[[#This Row],[StdDev]]</f>
        <v>#N/A</v>
      </c>
      <c r="R336" s="13" t="e">
        <f>TableMPI[[#This Row],[Avg]]+$U$2*TableMPI[[#This Row],[StdDev]]</f>
        <v>#N/A</v>
      </c>
      <c r="S336" s="13" t="e">
        <f>IF(AND(TableMPI[[#This Row],[total_time]]&gt;=TableMPI[[#This Row],[Low]], TableMPI[[#This Row],[total_time]]&lt;=TableMPI[[#This Row],[High]]),1,0)</f>
        <v>#N/A</v>
      </c>
    </row>
    <row r="337" spans="1:19" x14ac:dyDescent="0.25">
      <c r="A337" t="s">
        <v>15</v>
      </c>
      <c r="B337">
        <v>20000</v>
      </c>
      <c r="C337">
        <v>100</v>
      </c>
      <c r="D337">
        <v>100000</v>
      </c>
      <c r="E337">
        <v>63</v>
      </c>
      <c r="F337">
        <v>1</v>
      </c>
      <c r="G337">
        <v>37.029076000000003</v>
      </c>
      <c r="H337">
        <v>14.983601999999999</v>
      </c>
      <c r="I337">
        <v>37.796353000000003</v>
      </c>
      <c r="J337">
        <v>0.60961900000000002</v>
      </c>
      <c r="K337" t="str">
        <f t="shared" si="12"/>
        <v>7</v>
      </c>
      <c r="L337" t="s">
        <v>63</v>
      </c>
      <c r="M337" t="s">
        <v>64</v>
      </c>
      <c r="N3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37" s="13" t="e">
        <f>VLOOKUP(TableMPI[[#This Row],[Label]],TableAvg[],2,FALSE)</f>
        <v>#N/A</v>
      </c>
      <c r="P337" s="13" t="e">
        <f>VLOOKUP(TableMPI[[#This Row],[Label]],TableAvg[],3,FALSE)</f>
        <v>#N/A</v>
      </c>
      <c r="Q337" s="13" t="e">
        <f>TableMPI[[#This Row],[Avg]]-$U$2*TableMPI[[#This Row],[StdDev]]</f>
        <v>#N/A</v>
      </c>
      <c r="R337" s="13" t="e">
        <f>TableMPI[[#This Row],[Avg]]+$U$2*TableMPI[[#This Row],[StdDev]]</f>
        <v>#N/A</v>
      </c>
      <c r="S337" s="13" t="e">
        <f>IF(AND(TableMPI[[#This Row],[total_time]]&gt;=TableMPI[[#This Row],[Low]], TableMPI[[#This Row],[total_time]]&lt;=TableMPI[[#This Row],[High]]),1,0)</f>
        <v>#N/A</v>
      </c>
    </row>
    <row r="338" spans="1:19" x14ac:dyDescent="0.25">
      <c r="A338" t="s">
        <v>15</v>
      </c>
      <c r="B338">
        <v>20000</v>
      </c>
      <c r="C338">
        <v>100</v>
      </c>
      <c r="D338">
        <v>100000</v>
      </c>
      <c r="E338">
        <v>62</v>
      </c>
      <c r="F338">
        <v>1</v>
      </c>
      <c r="G338">
        <v>37.601450999999997</v>
      </c>
      <c r="H338">
        <v>14.916600000000001</v>
      </c>
      <c r="I338">
        <v>28.970867999999999</v>
      </c>
      <c r="J338">
        <v>0.47493200000000002</v>
      </c>
      <c r="K338" t="str">
        <f t="shared" si="12"/>
        <v>7</v>
      </c>
      <c r="L338" t="s">
        <v>63</v>
      </c>
      <c r="M338" t="s">
        <v>64</v>
      </c>
      <c r="N3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38" s="13" t="e">
        <f>VLOOKUP(TableMPI[[#This Row],[Label]],TableAvg[],2,FALSE)</f>
        <v>#N/A</v>
      </c>
      <c r="P338" s="13" t="e">
        <f>VLOOKUP(TableMPI[[#This Row],[Label]],TableAvg[],3,FALSE)</f>
        <v>#N/A</v>
      </c>
      <c r="Q338" s="13" t="e">
        <f>TableMPI[[#This Row],[Avg]]-$U$2*TableMPI[[#This Row],[StdDev]]</f>
        <v>#N/A</v>
      </c>
      <c r="R338" s="13" t="e">
        <f>TableMPI[[#This Row],[Avg]]+$U$2*TableMPI[[#This Row],[StdDev]]</f>
        <v>#N/A</v>
      </c>
      <c r="S338" s="13" t="e">
        <f>IF(AND(TableMPI[[#This Row],[total_time]]&gt;=TableMPI[[#This Row],[Low]], TableMPI[[#This Row],[total_time]]&lt;=TableMPI[[#This Row],[High]]),1,0)</f>
        <v>#N/A</v>
      </c>
    </row>
    <row r="339" spans="1:19" x14ac:dyDescent="0.25">
      <c r="A339" t="s">
        <v>15</v>
      </c>
      <c r="B339">
        <v>20000</v>
      </c>
      <c r="C339">
        <v>100</v>
      </c>
      <c r="D339">
        <v>100000</v>
      </c>
      <c r="E339">
        <v>61</v>
      </c>
      <c r="F339">
        <v>1</v>
      </c>
      <c r="G339">
        <v>34.869020999999996</v>
      </c>
      <c r="H339">
        <v>11.957471</v>
      </c>
      <c r="I339">
        <v>24.9694</v>
      </c>
      <c r="J339">
        <v>0.416157</v>
      </c>
      <c r="K339" t="str">
        <f t="shared" si="12"/>
        <v>7</v>
      </c>
      <c r="L339" t="s">
        <v>63</v>
      </c>
      <c r="M339" t="s">
        <v>64</v>
      </c>
      <c r="N3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39" s="13" t="e">
        <f>VLOOKUP(TableMPI[[#This Row],[Label]],TableAvg[],2,FALSE)</f>
        <v>#N/A</v>
      </c>
      <c r="P339" s="13" t="e">
        <f>VLOOKUP(TableMPI[[#This Row],[Label]],TableAvg[],3,FALSE)</f>
        <v>#N/A</v>
      </c>
      <c r="Q339" s="13" t="e">
        <f>TableMPI[[#This Row],[Avg]]-$U$2*TableMPI[[#This Row],[StdDev]]</f>
        <v>#N/A</v>
      </c>
      <c r="R339" s="13" t="e">
        <f>TableMPI[[#This Row],[Avg]]+$U$2*TableMPI[[#This Row],[StdDev]]</f>
        <v>#N/A</v>
      </c>
      <c r="S339" s="13" t="e">
        <f>IF(AND(TableMPI[[#This Row],[total_time]]&gt;=TableMPI[[#This Row],[Low]], TableMPI[[#This Row],[total_time]]&lt;=TableMPI[[#This Row],[High]]),1,0)</f>
        <v>#N/A</v>
      </c>
    </row>
    <row r="340" spans="1:19" x14ac:dyDescent="0.25">
      <c r="A340" t="s">
        <v>15</v>
      </c>
      <c r="B340">
        <v>20000</v>
      </c>
      <c r="C340">
        <v>100</v>
      </c>
      <c r="D340">
        <v>100000</v>
      </c>
      <c r="E340">
        <v>60</v>
      </c>
      <c r="F340">
        <v>1</v>
      </c>
      <c r="G340">
        <v>38.525461999999997</v>
      </c>
      <c r="H340">
        <v>15.159554999999999</v>
      </c>
      <c r="I340">
        <v>56.775860000000002</v>
      </c>
      <c r="J340">
        <v>0.96230300000000002</v>
      </c>
      <c r="K340" t="str">
        <f t="shared" si="12"/>
        <v>7</v>
      </c>
      <c r="L340" t="s">
        <v>63</v>
      </c>
      <c r="M340" t="s">
        <v>64</v>
      </c>
      <c r="N3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340" s="13" t="e">
        <f>VLOOKUP(TableMPI[[#This Row],[Label]],TableAvg[],2,FALSE)</f>
        <v>#N/A</v>
      </c>
      <c r="P340" s="13" t="e">
        <f>VLOOKUP(TableMPI[[#This Row],[Label]],TableAvg[],3,FALSE)</f>
        <v>#N/A</v>
      </c>
      <c r="Q340" s="13" t="e">
        <f>TableMPI[[#This Row],[Avg]]-$U$2*TableMPI[[#This Row],[StdDev]]</f>
        <v>#N/A</v>
      </c>
      <c r="R340" s="13" t="e">
        <f>TableMPI[[#This Row],[Avg]]+$U$2*TableMPI[[#This Row],[StdDev]]</f>
        <v>#N/A</v>
      </c>
      <c r="S340" s="13" t="e">
        <f>IF(AND(TableMPI[[#This Row],[total_time]]&gt;=TableMPI[[#This Row],[Low]], TableMPI[[#This Row],[total_time]]&lt;=TableMPI[[#This Row],[High]]),1,0)</f>
        <v>#N/A</v>
      </c>
    </row>
    <row r="341" spans="1:19" x14ac:dyDescent="0.25">
      <c r="A341" t="s">
        <v>15</v>
      </c>
      <c r="B341">
        <v>20000</v>
      </c>
      <c r="C341">
        <v>100</v>
      </c>
      <c r="D341">
        <v>100000</v>
      </c>
      <c r="E341">
        <v>59</v>
      </c>
      <c r="F341">
        <v>1</v>
      </c>
      <c r="G341">
        <v>36.947580000000002</v>
      </c>
      <c r="H341">
        <v>12.958823000000001</v>
      </c>
      <c r="I341">
        <v>24.787396999999999</v>
      </c>
      <c r="J341">
        <v>0.427369</v>
      </c>
      <c r="K341" t="str">
        <f t="shared" si="12"/>
        <v>7</v>
      </c>
      <c r="L341" t="s">
        <v>63</v>
      </c>
      <c r="M341" t="s">
        <v>64</v>
      </c>
      <c r="N3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341" s="13" t="e">
        <f>VLOOKUP(TableMPI[[#This Row],[Label]],TableAvg[],2,FALSE)</f>
        <v>#N/A</v>
      </c>
      <c r="P341" s="13" t="e">
        <f>VLOOKUP(TableMPI[[#This Row],[Label]],TableAvg[],3,FALSE)</f>
        <v>#N/A</v>
      </c>
      <c r="Q341" s="13" t="e">
        <f>TableMPI[[#This Row],[Avg]]-$U$2*TableMPI[[#This Row],[StdDev]]</f>
        <v>#N/A</v>
      </c>
      <c r="R341" s="13" t="e">
        <f>TableMPI[[#This Row],[Avg]]+$U$2*TableMPI[[#This Row],[StdDev]]</f>
        <v>#N/A</v>
      </c>
      <c r="S341" s="13" t="e">
        <f>IF(AND(TableMPI[[#This Row],[total_time]]&gt;=TableMPI[[#This Row],[Low]], TableMPI[[#This Row],[total_time]]&lt;=TableMPI[[#This Row],[High]]),1,0)</f>
        <v>#N/A</v>
      </c>
    </row>
    <row r="342" spans="1:19" x14ac:dyDescent="0.25">
      <c r="A342" t="s">
        <v>15</v>
      </c>
      <c r="B342">
        <v>20000</v>
      </c>
      <c r="C342">
        <v>100</v>
      </c>
      <c r="D342">
        <v>100000</v>
      </c>
      <c r="E342">
        <v>58</v>
      </c>
      <c r="F342">
        <v>1</v>
      </c>
      <c r="G342">
        <v>46.920811</v>
      </c>
      <c r="H342">
        <v>22.556923000000001</v>
      </c>
      <c r="I342">
        <v>22.498365</v>
      </c>
      <c r="J342">
        <v>0.394708</v>
      </c>
      <c r="K342" t="str">
        <f t="shared" si="12"/>
        <v>7</v>
      </c>
      <c r="L342" t="s">
        <v>63</v>
      </c>
      <c r="M342" t="s">
        <v>64</v>
      </c>
      <c r="N3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342" s="13" t="e">
        <f>VLOOKUP(TableMPI[[#This Row],[Label]],TableAvg[],2,FALSE)</f>
        <v>#N/A</v>
      </c>
      <c r="P342" s="13" t="e">
        <f>VLOOKUP(TableMPI[[#This Row],[Label]],TableAvg[],3,FALSE)</f>
        <v>#N/A</v>
      </c>
      <c r="Q342" s="13" t="e">
        <f>TableMPI[[#This Row],[Avg]]-$U$2*TableMPI[[#This Row],[StdDev]]</f>
        <v>#N/A</v>
      </c>
      <c r="R342" s="13" t="e">
        <f>TableMPI[[#This Row],[Avg]]+$U$2*TableMPI[[#This Row],[StdDev]]</f>
        <v>#N/A</v>
      </c>
      <c r="S342" s="13" t="e">
        <f>IF(AND(TableMPI[[#This Row],[total_time]]&gt;=TableMPI[[#This Row],[Low]], TableMPI[[#This Row],[total_time]]&lt;=TableMPI[[#This Row],[High]]),1,0)</f>
        <v>#N/A</v>
      </c>
    </row>
    <row r="343" spans="1:19" x14ac:dyDescent="0.25">
      <c r="A343" t="s">
        <v>15</v>
      </c>
      <c r="B343">
        <v>20000</v>
      </c>
      <c r="C343">
        <v>100</v>
      </c>
      <c r="D343">
        <v>100000</v>
      </c>
      <c r="E343">
        <v>57</v>
      </c>
      <c r="F343">
        <v>1</v>
      </c>
      <c r="G343">
        <v>48.936214</v>
      </c>
      <c r="H343">
        <v>24.240628000000001</v>
      </c>
      <c r="I343">
        <v>26.470025</v>
      </c>
      <c r="J343">
        <v>0.47267900000000002</v>
      </c>
      <c r="K343" t="str">
        <f t="shared" si="12"/>
        <v>7</v>
      </c>
      <c r="L343" t="s">
        <v>63</v>
      </c>
      <c r="M343" t="s">
        <v>64</v>
      </c>
      <c r="N3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343" s="13" t="e">
        <f>VLOOKUP(TableMPI[[#This Row],[Label]],TableAvg[],2,FALSE)</f>
        <v>#N/A</v>
      </c>
      <c r="P343" s="13" t="e">
        <f>VLOOKUP(TableMPI[[#This Row],[Label]],TableAvg[],3,FALSE)</f>
        <v>#N/A</v>
      </c>
      <c r="Q343" s="13" t="e">
        <f>TableMPI[[#This Row],[Avg]]-$U$2*TableMPI[[#This Row],[StdDev]]</f>
        <v>#N/A</v>
      </c>
      <c r="R343" s="13" t="e">
        <f>TableMPI[[#This Row],[Avg]]+$U$2*TableMPI[[#This Row],[StdDev]]</f>
        <v>#N/A</v>
      </c>
      <c r="S343" s="13" t="e">
        <f>IF(AND(TableMPI[[#This Row],[total_time]]&gt;=TableMPI[[#This Row],[Low]], TableMPI[[#This Row],[total_time]]&lt;=TableMPI[[#This Row],[High]]),1,0)</f>
        <v>#N/A</v>
      </c>
    </row>
    <row r="344" spans="1:19" x14ac:dyDescent="0.25">
      <c r="A344" t="s">
        <v>15</v>
      </c>
      <c r="B344">
        <v>20000</v>
      </c>
      <c r="C344">
        <v>100</v>
      </c>
      <c r="D344">
        <v>100000</v>
      </c>
      <c r="E344">
        <v>56</v>
      </c>
      <c r="F344">
        <v>1</v>
      </c>
      <c r="G344">
        <v>44.394753000000001</v>
      </c>
      <c r="H344">
        <v>19.360157999999998</v>
      </c>
      <c r="I344">
        <v>42.772786000000004</v>
      </c>
      <c r="J344">
        <v>0.77768700000000002</v>
      </c>
      <c r="K344" t="str">
        <f t="shared" si="12"/>
        <v>7</v>
      </c>
      <c r="L344" t="s">
        <v>63</v>
      </c>
      <c r="M344" t="s">
        <v>64</v>
      </c>
      <c r="N3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344" s="13" t="e">
        <f>VLOOKUP(TableMPI[[#This Row],[Label]],TableAvg[],2,FALSE)</f>
        <v>#N/A</v>
      </c>
      <c r="P344" s="13" t="e">
        <f>VLOOKUP(TableMPI[[#This Row],[Label]],TableAvg[],3,FALSE)</f>
        <v>#N/A</v>
      </c>
      <c r="Q344" s="13" t="e">
        <f>TableMPI[[#This Row],[Avg]]-$U$2*TableMPI[[#This Row],[StdDev]]</f>
        <v>#N/A</v>
      </c>
      <c r="R344" s="13" t="e">
        <f>TableMPI[[#This Row],[Avg]]+$U$2*TableMPI[[#This Row],[StdDev]]</f>
        <v>#N/A</v>
      </c>
      <c r="S344" s="13" t="e">
        <f>IF(AND(TableMPI[[#This Row],[total_time]]&gt;=TableMPI[[#This Row],[Low]], TableMPI[[#This Row],[total_time]]&lt;=TableMPI[[#This Row],[High]]),1,0)</f>
        <v>#N/A</v>
      </c>
    </row>
    <row r="345" spans="1:19" x14ac:dyDescent="0.25">
      <c r="A345" t="s">
        <v>15</v>
      </c>
      <c r="B345">
        <v>20000</v>
      </c>
      <c r="C345">
        <v>100</v>
      </c>
      <c r="D345">
        <v>100000</v>
      </c>
      <c r="E345">
        <v>55</v>
      </c>
      <c r="F345">
        <v>1</v>
      </c>
      <c r="G345">
        <v>46.158414</v>
      </c>
      <c r="H345">
        <v>20.73452</v>
      </c>
      <c r="I345">
        <v>24.659875</v>
      </c>
      <c r="J345">
        <v>0.45666400000000001</v>
      </c>
      <c r="K345" t="str">
        <f t="shared" si="12"/>
        <v>7</v>
      </c>
      <c r="L345" t="s">
        <v>63</v>
      </c>
      <c r="M345" t="s">
        <v>64</v>
      </c>
      <c r="N3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345" s="13" t="e">
        <f>VLOOKUP(TableMPI[[#This Row],[Label]],TableAvg[],2,FALSE)</f>
        <v>#N/A</v>
      </c>
      <c r="P345" s="13" t="e">
        <f>VLOOKUP(TableMPI[[#This Row],[Label]],TableAvg[],3,FALSE)</f>
        <v>#N/A</v>
      </c>
      <c r="Q345" s="13" t="e">
        <f>TableMPI[[#This Row],[Avg]]-$U$2*TableMPI[[#This Row],[StdDev]]</f>
        <v>#N/A</v>
      </c>
      <c r="R345" s="13" t="e">
        <f>TableMPI[[#This Row],[Avg]]+$U$2*TableMPI[[#This Row],[StdDev]]</f>
        <v>#N/A</v>
      </c>
      <c r="S345" s="13" t="e">
        <f>IF(AND(TableMPI[[#This Row],[total_time]]&gt;=TableMPI[[#This Row],[Low]], TableMPI[[#This Row],[total_time]]&lt;=TableMPI[[#This Row],[High]]),1,0)</f>
        <v>#N/A</v>
      </c>
    </row>
    <row r="346" spans="1:19" x14ac:dyDescent="0.25">
      <c r="A346" t="s">
        <v>15</v>
      </c>
      <c r="B346">
        <v>20000</v>
      </c>
      <c r="C346">
        <v>100</v>
      </c>
      <c r="D346">
        <v>100000</v>
      </c>
      <c r="E346">
        <v>54</v>
      </c>
      <c r="F346">
        <v>1</v>
      </c>
      <c r="G346">
        <v>47.952792000000002</v>
      </c>
      <c r="H346">
        <v>21.909423</v>
      </c>
      <c r="I346">
        <v>21.040233000000001</v>
      </c>
      <c r="J346">
        <v>0.39698600000000001</v>
      </c>
      <c r="K346" t="str">
        <f t="shared" si="12"/>
        <v>7</v>
      </c>
      <c r="L346" t="s">
        <v>63</v>
      </c>
      <c r="M346" t="s">
        <v>64</v>
      </c>
      <c r="N3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346" s="13" t="e">
        <f>VLOOKUP(TableMPI[[#This Row],[Label]],TableAvg[],2,FALSE)</f>
        <v>#N/A</v>
      </c>
      <c r="P346" s="13" t="e">
        <f>VLOOKUP(TableMPI[[#This Row],[Label]],TableAvg[],3,FALSE)</f>
        <v>#N/A</v>
      </c>
      <c r="Q346" s="13" t="e">
        <f>TableMPI[[#This Row],[Avg]]-$U$2*TableMPI[[#This Row],[StdDev]]</f>
        <v>#N/A</v>
      </c>
      <c r="R346" s="13" t="e">
        <f>TableMPI[[#This Row],[Avg]]+$U$2*TableMPI[[#This Row],[StdDev]]</f>
        <v>#N/A</v>
      </c>
      <c r="S346" s="13" t="e">
        <f>IF(AND(TableMPI[[#This Row],[total_time]]&gt;=TableMPI[[#This Row],[Low]], TableMPI[[#This Row],[total_time]]&lt;=TableMPI[[#This Row],[High]]),1,0)</f>
        <v>#N/A</v>
      </c>
    </row>
    <row r="347" spans="1:19" x14ac:dyDescent="0.25">
      <c r="A347" t="s">
        <v>15</v>
      </c>
      <c r="B347">
        <v>20000</v>
      </c>
      <c r="C347">
        <v>100</v>
      </c>
      <c r="D347">
        <v>100000</v>
      </c>
      <c r="E347">
        <v>53</v>
      </c>
      <c r="F347">
        <v>1</v>
      </c>
      <c r="G347">
        <v>53.400917999999997</v>
      </c>
      <c r="H347">
        <v>27.035143999999999</v>
      </c>
      <c r="I347">
        <v>24.654032999999998</v>
      </c>
      <c r="J347">
        <v>0.47411599999999998</v>
      </c>
      <c r="K347" t="str">
        <f t="shared" si="12"/>
        <v>7</v>
      </c>
      <c r="L347" t="s">
        <v>63</v>
      </c>
      <c r="M347" t="s">
        <v>64</v>
      </c>
      <c r="N3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347" s="13" t="e">
        <f>VLOOKUP(TableMPI[[#This Row],[Label]],TableAvg[],2,FALSE)</f>
        <v>#N/A</v>
      </c>
      <c r="P347" s="13" t="e">
        <f>VLOOKUP(TableMPI[[#This Row],[Label]],TableAvg[],3,FALSE)</f>
        <v>#N/A</v>
      </c>
      <c r="Q347" s="13" t="e">
        <f>TableMPI[[#This Row],[Avg]]-$U$2*TableMPI[[#This Row],[StdDev]]</f>
        <v>#N/A</v>
      </c>
      <c r="R347" s="13" t="e">
        <f>TableMPI[[#This Row],[Avg]]+$U$2*TableMPI[[#This Row],[StdDev]]</f>
        <v>#N/A</v>
      </c>
      <c r="S347" s="13" t="e">
        <f>IF(AND(TableMPI[[#This Row],[total_time]]&gt;=TableMPI[[#This Row],[Low]], TableMPI[[#This Row],[total_time]]&lt;=TableMPI[[#This Row],[High]]),1,0)</f>
        <v>#N/A</v>
      </c>
    </row>
    <row r="348" spans="1:19" x14ac:dyDescent="0.25">
      <c r="A348" t="s">
        <v>15</v>
      </c>
      <c r="B348">
        <v>20000</v>
      </c>
      <c r="C348">
        <v>100</v>
      </c>
      <c r="D348">
        <v>100000</v>
      </c>
      <c r="E348">
        <v>52</v>
      </c>
      <c r="F348">
        <v>1</v>
      </c>
      <c r="G348">
        <v>61.840535000000003</v>
      </c>
      <c r="H348">
        <v>34.913524000000002</v>
      </c>
      <c r="I348">
        <v>21.118756000000001</v>
      </c>
      <c r="J348">
        <v>0.41409299999999999</v>
      </c>
      <c r="K348" t="str">
        <f t="shared" si="12"/>
        <v>7</v>
      </c>
      <c r="L348" t="s">
        <v>63</v>
      </c>
      <c r="M348" t="s">
        <v>64</v>
      </c>
      <c r="N3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348" s="13" t="e">
        <f>VLOOKUP(TableMPI[[#This Row],[Label]],TableAvg[],2,FALSE)</f>
        <v>#N/A</v>
      </c>
      <c r="P348" s="13" t="e">
        <f>VLOOKUP(TableMPI[[#This Row],[Label]],TableAvg[],3,FALSE)</f>
        <v>#N/A</v>
      </c>
      <c r="Q348" s="13" t="e">
        <f>TableMPI[[#This Row],[Avg]]-$U$2*TableMPI[[#This Row],[StdDev]]</f>
        <v>#N/A</v>
      </c>
      <c r="R348" s="13" t="e">
        <f>TableMPI[[#This Row],[Avg]]+$U$2*TableMPI[[#This Row],[StdDev]]</f>
        <v>#N/A</v>
      </c>
      <c r="S348" s="13" t="e">
        <f>IF(AND(TableMPI[[#This Row],[total_time]]&gt;=TableMPI[[#This Row],[Low]], TableMPI[[#This Row],[total_time]]&lt;=TableMPI[[#This Row],[High]]),1,0)</f>
        <v>#N/A</v>
      </c>
    </row>
    <row r="349" spans="1:19" x14ac:dyDescent="0.25">
      <c r="A349" t="s">
        <v>15</v>
      </c>
      <c r="B349">
        <v>20000</v>
      </c>
      <c r="C349">
        <v>100</v>
      </c>
      <c r="D349">
        <v>100000</v>
      </c>
      <c r="E349">
        <v>51</v>
      </c>
      <c r="F349">
        <v>1</v>
      </c>
      <c r="G349">
        <v>53.478293000000001</v>
      </c>
      <c r="H349">
        <v>26.130020999999999</v>
      </c>
      <c r="I349">
        <v>23.554483000000001</v>
      </c>
      <c r="J349">
        <v>0.47109000000000001</v>
      </c>
      <c r="K349" t="str">
        <f t="shared" si="12"/>
        <v>7</v>
      </c>
      <c r="L349" t="s">
        <v>63</v>
      </c>
      <c r="M349" t="s">
        <v>64</v>
      </c>
      <c r="N3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349" s="13" t="e">
        <f>VLOOKUP(TableMPI[[#This Row],[Label]],TableAvg[],2,FALSE)</f>
        <v>#N/A</v>
      </c>
      <c r="P349" s="13" t="e">
        <f>VLOOKUP(TableMPI[[#This Row],[Label]],TableAvg[],3,FALSE)</f>
        <v>#N/A</v>
      </c>
      <c r="Q349" s="13" t="e">
        <f>TableMPI[[#This Row],[Avg]]-$U$2*TableMPI[[#This Row],[StdDev]]</f>
        <v>#N/A</v>
      </c>
      <c r="R349" s="13" t="e">
        <f>TableMPI[[#This Row],[Avg]]+$U$2*TableMPI[[#This Row],[StdDev]]</f>
        <v>#N/A</v>
      </c>
      <c r="S349" s="13" t="e">
        <f>IF(AND(TableMPI[[#This Row],[total_time]]&gt;=TableMPI[[#This Row],[Low]], TableMPI[[#This Row],[total_time]]&lt;=TableMPI[[#This Row],[High]]),1,0)</f>
        <v>#N/A</v>
      </c>
    </row>
    <row r="350" spans="1:19" x14ac:dyDescent="0.25">
      <c r="A350" t="s">
        <v>15</v>
      </c>
      <c r="B350">
        <v>20000</v>
      </c>
      <c r="C350">
        <v>100</v>
      </c>
      <c r="D350">
        <v>100000</v>
      </c>
      <c r="E350">
        <v>50</v>
      </c>
      <c r="F350">
        <v>1</v>
      </c>
      <c r="G350">
        <v>43.096313000000002</v>
      </c>
      <c r="H350">
        <v>14.152127</v>
      </c>
      <c r="I350">
        <v>42.730096000000003</v>
      </c>
      <c r="J350">
        <v>0.87204300000000001</v>
      </c>
      <c r="K350" t="str">
        <f t="shared" si="12"/>
        <v>7</v>
      </c>
      <c r="L350" t="s">
        <v>63</v>
      </c>
      <c r="M350" t="s">
        <v>64</v>
      </c>
      <c r="N3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350" s="13" t="e">
        <f>VLOOKUP(TableMPI[[#This Row],[Label]],TableAvg[],2,FALSE)</f>
        <v>#N/A</v>
      </c>
      <c r="P350" s="13" t="e">
        <f>VLOOKUP(TableMPI[[#This Row],[Label]],TableAvg[],3,FALSE)</f>
        <v>#N/A</v>
      </c>
      <c r="Q350" s="13" t="e">
        <f>TableMPI[[#This Row],[Avg]]-$U$2*TableMPI[[#This Row],[StdDev]]</f>
        <v>#N/A</v>
      </c>
      <c r="R350" s="13" t="e">
        <f>TableMPI[[#This Row],[Avg]]+$U$2*TableMPI[[#This Row],[StdDev]]</f>
        <v>#N/A</v>
      </c>
      <c r="S350" s="13" t="e">
        <f>IF(AND(TableMPI[[#This Row],[total_time]]&gt;=TableMPI[[#This Row],[Low]], TableMPI[[#This Row],[total_time]]&lt;=TableMPI[[#This Row],[High]]),1,0)</f>
        <v>#N/A</v>
      </c>
    </row>
    <row r="351" spans="1:19" x14ac:dyDescent="0.25">
      <c r="A351" t="s">
        <v>15</v>
      </c>
      <c r="B351">
        <v>20000</v>
      </c>
      <c r="C351">
        <v>100</v>
      </c>
      <c r="D351">
        <v>100000</v>
      </c>
      <c r="E351">
        <v>49</v>
      </c>
      <c r="F351">
        <v>1</v>
      </c>
      <c r="G351">
        <v>43.854163</v>
      </c>
      <c r="H351">
        <v>15.514491</v>
      </c>
      <c r="I351">
        <v>25.023627999999999</v>
      </c>
      <c r="J351">
        <v>0.52132599999999996</v>
      </c>
      <c r="K351" t="str">
        <f t="shared" si="12"/>
        <v>7</v>
      </c>
      <c r="L351" t="s">
        <v>63</v>
      </c>
      <c r="M351" t="s">
        <v>64</v>
      </c>
      <c r="N3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351" s="13" t="e">
        <f>VLOOKUP(TableMPI[[#This Row],[Label]],TableAvg[],2,FALSE)</f>
        <v>#N/A</v>
      </c>
      <c r="P351" s="13" t="e">
        <f>VLOOKUP(TableMPI[[#This Row],[Label]],TableAvg[],3,FALSE)</f>
        <v>#N/A</v>
      </c>
      <c r="Q351" s="13" t="e">
        <f>TableMPI[[#This Row],[Avg]]-$U$2*TableMPI[[#This Row],[StdDev]]</f>
        <v>#N/A</v>
      </c>
      <c r="R351" s="13" t="e">
        <f>TableMPI[[#This Row],[Avg]]+$U$2*TableMPI[[#This Row],[StdDev]]</f>
        <v>#N/A</v>
      </c>
      <c r="S351" s="13" t="e">
        <f>IF(AND(TableMPI[[#This Row],[total_time]]&gt;=TableMPI[[#This Row],[Low]], TableMPI[[#This Row],[total_time]]&lt;=TableMPI[[#This Row],[High]]),1,0)</f>
        <v>#N/A</v>
      </c>
    </row>
    <row r="352" spans="1:19" x14ac:dyDescent="0.25">
      <c r="A352" t="s">
        <v>15</v>
      </c>
      <c r="B352">
        <v>20000</v>
      </c>
      <c r="C352">
        <v>100</v>
      </c>
      <c r="D352">
        <v>100000</v>
      </c>
      <c r="E352">
        <v>48</v>
      </c>
      <c r="F352">
        <v>1</v>
      </c>
      <c r="G352">
        <v>51.040137999999999</v>
      </c>
      <c r="H352">
        <v>22.050246999999999</v>
      </c>
      <c r="I352">
        <v>21.934823000000002</v>
      </c>
      <c r="J352">
        <v>0.466698</v>
      </c>
      <c r="K352" t="str">
        <f t="shared" si="12"/>
        <v>7</v>
      </c>
      <c r="L352" t="s">
        <v>63</v>
      </c>
      <c r="M352" t="s">
        <v>64</v>
      </c>
      <c r="N3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352" s="13" t="e">
        <f>VLOOKUP(TableMPI[[#This Row],[Label]],TableAvg[],2,FALSE)</f>
        <v>#N/A</v>
      </c>
      <c r="P352" s="13" t="e">
        <f>VLOOKUP(TableMPI[[#This Row],[Label]],TableAvg[],3,FALSE)</f>
        <v>#N/A</v>
      </c>
      <c r="Q352" s="13" t="e">
        <f>TableMPI[[#This Row],[Avg]]-$U$2*TableMPI[[#This Row],[StdDev]]</f>
        <v>#N/A</v>
      </c>
      <c r="R352" s="13" t="e">
        <f>TableMPI[[#This Row],[Avg]]+$U$2*TableMPI[[#This Row],[StdDev]]</f>
        <v>#N/A</v>
      </c>
      <c r="S352" s="13" t="e">
        <f>IF(AND(TableMPI[[#This Row],[total_time]]&gt;=TableMPI[[#This Row],[Low]], TableMPI[[#This Row],[total_time]]&lt;=TableMPI[[#This Row],[High]]),1,0)</f>
        <v>#N/A</v>
      </c>
    </row>
    <row r="353" spans="1:19" x14ac:dyDescent="0.25">
      <c r="A353" t="s">
        <v>15</v>
      </c>
      <c r="B353">
        <v>20000</v>
      </c>
      <c r="C353">
        <v>100</v>
      </c>
      <c r="D353">
        <v>100000</v>
      </c>
      <c r="E353">
        <v>47</v>
      </c>
      <c r="F353">
        <v>1</v>
      </c>
      <c r="G353">
        <v>60.754201000000002</v>
      </c>
      <c r="H353">
        <v>31.549461000000001</v>
      </c>
      <c r="I353">
        <v>17.106255999999998</v>
      </c>
      <c r="J353">
        <v>0.37187500000000001</v>
      </c>
      <c r="K353" t="str">
        <f t="shared" si="12"/>
        <v>7</v>
      </c>
      <c r="L353" t="s">
        <v>63</v>
      </c>
      <c r="M353" t="s">
        <v>64</v>
      </c>
      <c r="N3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353" s="13" t="e">
        <f>VLOOKUP(TableMPI[[#This Row],[Label]],TableAvg[],2,FALSE)</f>
        <v>#N/A</v>
      </c>
      <c r="P353" s="13" t="e">
        <f>VLOOKUP(TableMPI[[#This Row],[Label]],TableAvg[],3,FALSE)</f>
        <v>#N/A</v>
      </c>
      <c r="Q353" s="13" t="e">
        <f>TableMPI[[#This Row],[Avg]]-$U$2*TableMPI[[#This Row],[StdDev]]</f>
        <v>#N/A</v>
      </c>
      <c r="R353" s="13" t="e">
        <f>TableMPI[[#This Row],[Avg]]+$U$2*TableMPI[[#This Row],[StdDev]]</f>
        <v>#N/A</v>
      </c>
      <c r="S353" s="13" t="e">
        <f>IF(AND(TableMPI[[#This Row],[total_time]]&gt;=TableMPI[[#This Row],[Low]], TableMPI[[#This Row],[total_time]]&lt;=TableMPI[[#This Row],[High]]),1,0)</f>
        <v>#N/A</v>
      </c>
    </row>
    <row r="354" spans="1:19" x14ac:dyDescent="0.25">
      <c r="A354" t="s">
        <v>15</v>
      </c>
      <c r="B354">
        <v>20000</v>
      </c>
      <c r="C354">
        <v>100</v>
      </c>
      <c r="D354">
        <v>100000</v>
      </c>
      <c r="E354">
        <v>46</v>
      </c>
      <c r="F354">
        <v>1</v>
      </c>
      <c r="G354">
        <v>47.234383999999999</v>
      </c>
      <c r="H354">
        <v>17.107868</v>
      </c>
      <c r="I354">
        <v>16.730150999999999</v>
      </c>
      <c r="J354">
        <v>0.37178099999999997</v>
      </c>
      <c r="K354" t="str">
        <f t="shared" si="12"/>
        <v>7</v>
      </c>
      <c r="L354" t="s">
        <v>63</v>
      </c>
      <c r="M354" t="s">
        <v>64</v>
      </c>
      <c r="N3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354" s="13" t="e">
        <f>VLOOKUP(TableMPI[[#This Row],[Label]],TableAvg[],2,FALSE)</f>
        <v>#N/A</v>
      </c>
      <c r="P354" s="13" t="e">
        <f>VLOOKUP(TableMPI[[#This Row],[Label]],TableAvg[],3,FALSE)</f>
        <v>#N/A</v>
      </c>
      <c r="Q354" s="13" t="e">
        <f>TableMPI[[#This Row],[Avg]]-$U$2*TableMPI[[#This Row],[StdDev]]</f>
        <v>#N/A</v>
      </c>
      <c r="R354" s="13" t="e">
        <f>TableMPI[[#This Row],[Avg]]+$U$2*TableMPI[[#This Row],[StdDev]]</f>
        <v>#N/A</v>
      </c>
      <c r="S354" s="13" t="e">
        <f>IF(AND(TableMPI[[#This Row],[total_time]]&gt;=TableMPI[[#This Row],[Low]], TableMPI[[#This Row],[total_time]]&lt;=TableMPI[[#This Row],[High]]),1,0)</f>
        <v>#N/A</v>
      </c>
    </row>
    <row r="355" spans="1:19" x14ac:dyDescent="0.25">
      <c r="A355" t="s">
        <v>15</v>
      </c>
      <c r="B355">
        <v>20000</v>
      </c>
      <c r="C355">
        <v>100</v>
      </c>
      <c r="D355">
        <v>100000</v>
      </c>
      <c r="E355">
        <v>45</v>
      </c>
      <c r="F355">
        <v>1</v>
      </c>
      <c r="G355">
        <v>56.480307000000003</v>
      </c>
      <c r="H355">
        <v>25.684075</v>
      </c>
      <c r="I355">
        <v>16.880876000000001</v>
      </c>
      <c r="J355">
        <v>0.383656</v>
      </c>
      <c r="K355" t="str">
        <f t="shared" si="12"/>
        <v>7</v>
      </c>
      <c r="L355" t="s">
        <v>63</v>
      </c>
      <c r="M355" t="s">
        <v>64</v>
      </c>
      <c r="N3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355" s="13" t="e">
        <f>VLOOKUP(TableMPI[[#This Row],[Label]],TableAvg[],2,FALSE)</f>
        <v>#N/A</v>
      </c>
      <c r="P355" s="13" t="e">
        <f>VLOOKUP(TableMPI[[#This Row],[Label]],TableAvg[],3,FALSE)</f>
        <v>#N/A</v>
      </c>
      <c r="Q355" s="13" t="e">
        <f>TableMPI[[#This Row],[Avg]]-$U$2*TableMPI[[#This Row],[StdDev]]</f>
        <v>#N/A</v>
      </c>
      <c r="R355" s="13" t="e">
        <f>TableMPI[[#This Row],[Avg]]+$U$2*TableMPI[[#This Row],[StdDev]]</f>
        <v>#N/A</v>
      </c>
      <c r="S355" s="13" t="e">
        <f>IF(AND(TableMPI[[#This Row],[total_time]]&gt;=TableMPI[[#This Row],[Low]], TableMPI[[#This Row],[total_time]]&lt;=TableMPI[[#This Row],[High]]),1,0)</f>
        <v>#N/A</v>
      </c>
    </row>
    <row r="356" spans="1:19" x14ac:dyDescent="0.25">
      <c r="A356" t="s">
        <v>15</v>
      </c>
      <c r="B356">
        <v>20000</v>
      </c>
      <c r="C356">
        <v>100</v>
      </c>
      <c r="D356">
        <v>100000</v>
      </c>
      <c r="E356">
        <v>44</v>
      </c>
      <c r="F356">
        <v>1</v>
      </c>
      <c r="G356">
        <v>47.734726000000002</v>
      </c>
      <c r="H356">
        <v>16.29909</v>
      </c>
      <c r="I356">
        <v>23.343419999999998</v>
      </c>
      <c r="J356">
        <v>0.54286999999999996</v>
      </c>
      <c r="K356" t="str">
        <f t="shared" si="12"/>
        <v>7</v>
      </c>
      <c r="L356" t="s">
        <v>63</v>
      </c>
      <c r="M356" t="s">
        <v>64</v>
      </c>
      <c r="N3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356" s="13" t="e">
        <f>VLOOKUP(TableMPI[[#This Row],[Label]],TableAvg[],2,FALSE)</f>
        <v>#N/A</v>
      </c>
      <c r="P356" s="13" t="e">
        <f>VLOOKUP(TableMPI[[#This Row],[Label]],TableAvg[],3,FALSE)</f>
        <v>#N/A</v>
      </c>
      <c r="Q356" s="13" t="e">
        <f>TableMPI[[#This Row],[Avg]]-$U$2*TableMPI[[#This Row],[StdDev]]</f>
        <v>#N/A</v>
      </c>
      <c r="R356" s="13" t="e">
        <f>TableMPI[[#This Row],[Avg]]+$U$2*TableMPI[[#This Row],[StdDev]]</f>
        <v>#N/A</v>
      </c>
      <c r="S356" s="13" t="e">
        <f>IF(AND(TableMPI[[#This Row],[total_time]]&gt;=TableMPI[[#This Row],[Low]], TableMPI[[#This Row],[total_time]]&lt;=TableMPI[[#This Row],[High]]),1,0)</f>
        <v>#N/A</v>
      </c>
    </row>
    <row r="357" spans="1:19" x14ac:dyDescent="0.25">
      <c r="A357" t="s">
        <v>15</v>
      </c>
      <c r="B357">
        <v>20000</v>
      </c>
      <c r="C357">
        <v>100</v>
      </c>
      <c r="D357">
        <v>100000</v>
      </c>
      <c r="E357">
        <v>43</v>
      </c>
      <c r="F357">
        <v>1</v>
      </c>
      <c r="G357">
        <v>51.453145999999997</v>
      </c>
      <c r="H357">
        <v>19.326239999999999</v>
      </c>
      <c r="I357">
        <v>23.360651000000001</v>
      </c>
      <c r="J357">
        <v>0.55620599999999998</v>
      </c>
      <c r="K357" t="str">
        <f t="shared" si="12"/>
        <v>7</v>
      </c>
      <c r="L357" t="s">
        <v>63</v>
      </c>
      <c r="M357" t="s">
        <v>64</v>
      </c>
      <c r="N3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357" s="13" t="e">
        <f>VLOOKUP(TableMPI[[#This Row],[Label]],TableAvg[],2,FALSE)</f>
        <v>#N/A</v>
      </c>
      <c r="P357" s="13" t="e">
        <f>VLOOKUP(TableMPI[[#This Row],[Label]],TableAvg[],3,FALSE)</f>
        <v>#N/A</v>
      </c>
      <c r="Q357" s="13" t="e">
        <f>TableMPI[[#This Row],[Avg]]-$U$2*TableMPI[[#This Row],[StdDev]]</f>
        <v>#N/A</v>
      </c>
      <c r="R357" s="13" t="e">
        <f>TableMPI[[#This Row],[Avg]]+$U$2*TableMPI[[#This Row],[StdDev]]</f>
        <v>#N/A</v>
      </c>
      <c r="S357" s="13" t="e">
        <f>IF(AND(TableMPI[[#This Row],[total_time]]&gt;=TableMPI[[#This Row],[Low]], TableMPI[[#This Row],[total_time]]&lt;=TableMPI[[#This Row],[High]]),1,0)</f>
        <v>#N/A</v>
      </c>
    </row>
    <row r="358" spans="1:19" x14ac:dyDescent="0.25">
      <c r="A358" t="s">
        <v>15</v>
      </c>
      <c r="B358">
        <v>20000</v>
      </c>
      <c r="C358">
        <v>100</v>
      </c>
      <c r="D358">
        <v>100000</v>
      </c>
      <c r="E358">
        <v>42</v>
      </c>
      <c r="F358">
        <v>1</v>
      </c>
      <c r="G358">
        <v>46.335847999999999</v>
      </c>
      <c r="H358">
        <v>13.277329</v>
      </c>
      <c r="I358">
        <v>39.610601000000003</v>
      </c>
      <c r="J358">
        <v>0.96611199999999997</v>
      </c>
      <c r="K358" t="str">
        <f t="shared" si="12"/>
        <v>7</v>
      </c>
      <c r="L358" t="s">
        <v>63</v>
      </c>
      <c r="M358" t="s">
        <v>64</v>
      </c>
      <c r="N3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358" s="13" t="e">
        <f>VLOOKUP(TableMPI[[#This Row],[Label]],TableAvg[],2,FALSE)</f>
        <v>#N/A</v>
      </c>
      <c r="P358" s="13" t="e">
        <f>VLOOKUP(TableMPI[[#This Row],[Label]],TableAvg[],3,FALSE)</f>
        <v>#N/A</v>
      </c>
      <c r="Q358" s="13" t="e">
        <f>TableMPI[[#This Row],[Avg]]-$U$2*TableMPI[[#This Row],[StdDev]]</f>
        <v>#N/A</v>
      </c>
      <c r="R358" s="13" t="e">
        <f>TableMPI[[#This Row],[Avg]]+$U$2*TableMPI[[#This Row],[StdDev]]</f>
        <v>#N/A</v>
      </c>
      <c r="S358" s="13" t="e">
        <f>IF(AND(TableMPI[[#This Row],[total_time]]&gt;=TableMPI[[#This Row],[Low]], TableMPI[[#This Row],[total_time]]&lt;=TableMPI[[#This Row],[High]]),1,0)</f>
        <v>#N/A</v>
      </c>
    </row>
    <row r="359" spans="1:19" x14ac:dyDescent="0.25">
      <c r="A359" t="s">
        <v>15</v>
      </c>
      <c r="B359">
        <v>20000</v>
      </c>
      <c r="C359">
        <v>100</v>
      </c>
      <c r="D359">
        <v>100000</v>
      </c>
      <c r="E359">
        <v>41</v>
      </c>
      <c r="F359">
        <v>1</v>
      </c>
      <c r="G359">
        <v>50.107211999999997</v>
      </c>
      <c r="H359">
        <v>16.513773</v>
      </c>
      <c r="I359">
        <v>36.263646999999999</v>
      </c>
      <c r="J359">
        <v>0.90659100000000004</v>
      </c>
      <c r="K359" t="str">
        <f t="shared" si="12"/>
        <v>7</v>
      </c>
      <c r="L359" t="s">
        <v>63</v>
      </c>
      <c r="M359" t="s">
        <v>64</v>
      </c>
      <c r="N3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359" s="13" t="e">
        <f>VLOOKUP(TableMPI[[#This Row],[Label]],TableAvg[],2,FALSE)</f>
        <v>#N/A</v>
      </c>
      <c r="P359" s="13" t="e">
        <f>VLOOKUP(TableMPI[[#This Row],[Label]],TableAvg[],3,FALSE)</f>
        <v>#N/A</v>
      </c>
      <c r="Q359" s="13" t="e">
        <f>TableMPI[[#This Row],[Avg]]-$U$2*TableMPI[[#This Row],[StdDev]]</f>
        <v>#N/A</v>
      </c>
      <c r="R359" s="13" t="e">
        <f>TableMPI[[#This Row],[Avg]]+$U$2*TableMPI[[#This Row],[StdDev]]</f>
        <v>#N/A</v>
      </c>
      <c r="S359" s="13" t="e">
        <f>IF(AND(TableMPI[[#This Row],[total_time]]&gt;=TableMPI[[#This Row],[Low]], TableMPI[[#This Row],[total_time]]&lt;=TableMPI[[#This Row],[High]]),1,0)</f>
        <v>#N/A</v>
      </c>
    </row>
    <row r="360" spans="1:19" x14ac:dyDescent="0.25">
      <c r="A360" t="s">
        <v>15</v>
      </c>
      <c r="B360">
        <v>20000</v>
      </c>
      <c r="C360">
        <v>100</v>
      </c>
      <c r="D360">
        <v>100000</v>
      </c>
      <c r="E360">
        <v>40</v>
      </c>
      <c r="F360">
        <v>1</v>
      </c>
      <c r="G360">
        <v>46.330025999999997</v>
      </c>
      <c r="H360">
        <v>11.883874</v>
      </c>
      <c r="I360">
        <v>19.223748000000001</v>
      </c>
      <c r="J360">
        <v>0.49291699999999999</v>
      </c>
      <c r="K360" t="str">
        <f t="shared" si="12"/>
        <v>7</v>
      </c>
      <c r="L360" t="s">
        <v>63</v>
      </c>
      <c r="M360" t="s">
        <v>64</v>
      </c>
      <c r="N3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360" s="13" t="e">
        <f>VLOOKUP(TableMPI[[#This Row],[Label]],TableAvg[],2,FALSE)</f>
        <v>#N/A</v>
      </c>
      <c r="P360" s="13" t="e">
        <f>VLOOKUP(TableMPI[[#This Row],[Label]],TableAvg[],3,FALSE)</f>
        <v>#N/A</v>
      </c>
      <c r="Q360" s="13" t="e">
        <f>TableMPI[[#This Row],[Avg]]-$U$2*TableMPI[[#This Row],[StdDev]]</f>
        <v>#N/A</v>
      </c>
      <c r="R360" s="13" t="e">
        <f>TableMPI[[#This Row],[Avg]]+$U$2*TableMPI[[#This Row],[StdDev]]</f>
        <v>#N/A</v>
      </c>
      <c r="S360" s="13" t="e">
        <f>IF(AND(TableMPI[[#This Row],[total_time]]&gt;=TableMPI[[#This Row],[Low]], TableMPI[[#This Row],[total_time]]&lt;=TableMPI[[#This Row],[High]]),1,0)</f>
        <v>#N/A</v>
      </c>
    </row>
    <row r="361" spans="1:19" x14ac:dyDescent="0.25">
      <c r="A361" t="s">
        <v>15</v>
      </c>
      <c r="B361">
        <v>20000</v>
      </c>
      <c r="C361">
        <v>100</v>
      </c>
      <c r="D361">
        <v>100000</v>
      </c>
      <c r="E361">
        <v>39</v>
      </c>
      <c r="F361">
        <v>1</v>
      </c>
      <c r="G361">
        <v>52.335453000000001</v>
      </c>
      <c r="H361">
        <v>17.321535999999998</v>
      </c>
      <c r="I361">
        <v>20.370918</v>
      </c>
      <c r="J361">
        <v>0.53607700000000003</v>
      </c>
      <c r="K361" t="str">
        <f t="shared" ref="K361:K392" si="13">MID(M361,22,1)</f>
        <v>7</v>
      </c>
      <c r="L361" t="s">
        <v>63</v>
      </c>
      <c r="M361" t="s">
        <v>64</v>
      </c>
      <c r="N3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361" s="13" t="e">
        <f>VLOOKUP(TableMPI[[#This Row],[Label]],TableAvg[],2,FALSE)</f>
        <v>#N/A</v>
      </c>
      <c r="P361" s="13" t="e">
        <f>VLOOKUP(TableMPI[[#This Row],[Label]],TableAvg[],3,FALSE)</f>
        <v>#N/A</v>
      </c>
      <c r="Q361" s="13" t="e">
        <f>TableMPI[[#This Row],[Avg]]-$U$2*TableMPI[[#This Row],[StdDev]]</f>
        <v>#N/A</v>
      </c>
      <c r="R361" s="13" t="e">
        <f>TableMPI[[#This Row],[Avg]]+$U$2*TableMPI[[#This Row],[StdDev]]</f>
        <v>#N/A</v>
      </c>
      <c r="S361" s="13" t="e">
        <f>IF(AND(TableMPI[[#This Row],[total_time]]&gt;=TableMPI[[#This Row],[Low]], TableMPI[[#This Row],[total_time]]&lt;=TableMPI[[#This Row],[High]]),1,0)</f>
        <v>#N/A</v>
      </c>
    </row>
    <row r="362" spans="1:19" x14ac:dyDescent="0.25">
      <c r="A362" t="s">
        <v>15</v>
      </c>
      <c r="B362">
        <v>20000</v>
      </c>
      <c r="C362">
        <v>100</v>
      </c>
      <c r="D362">
        <v>100000</v>
      </c>
      <c r="E362">
        <v>38</v>
      </c>
      <c r="F362">
        <v>1</v>
      </c>
      <c r="G362">
        <v>50.671115</v>
      </c>
      <c r="H362">
        <v>14.836465</v>
      </c>
      <c r="I362">
        <v>30.488502</v>
      </c>
      <c r="J362">
        <v>0.82401400000000002</v>
      </c>
      <c r="K362" t="str">
        <f t="shared" si="13"/>
        <v>7</v>
      </c>
      <c r="L362" t="s">
        <v>63</v>
      </c>
      <c r="M362" t="s">
        <v>64</v>
      </c>
      <c r="N3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362" s="13" t="e">
        <f>VLOOKUP(TableMPI[[#This Row],[Label]],TableAvg[],2,FALSE)</f>
        <v>#N/A</v>
      </c>
      <c r="P362" s="13" t="e">
        <f>VLOOKUP(TableMPI[[#This Row],[Label]],TableAvg[],3,FALSE)</f>
        <v>#N/A</v>
      </c>
      <c r="Q362" s="13" t="e">
        <f>TableMPI[[#This Row],[Avg]]-$U$2*TableMPI[[#This Row],[StdDev]]</f>
        <v>#N/A</v>
      </c>
      <c r="R362" s="13" t="e">
        <f>TableMPI[[#This Row],[Avg]]+$U$2*TableMPI[[#This Row],[StdDev]]</f>
        <v>#N/A</v>
      </c>
      <c r="S362" s="13" t="e">
        <f>IF(AND(TableMPI[[#This Row],[total_time]]&gt;=TableMPI[[#This Row],[Low]], TableMPI[[#This Row],[total_time]]&lt;=TableMPI[[#This Row],[High]]),1,0)</f>
        <v>#N/A</v>
      </c>
    </row>
    <row r="363" spans="1:19" x14ac:dyDescent="0.25">
      <c r="A363" t="s">
        <v>15</v>
      </c>
      <c r="B363">
        <v>20000</v>
      </c>
      <c r="C363">
        <v>100</v>
      </c>
      <c r="D363">
        <v>100000</v>
      </c>
      <c r="E363">
        <v>37</v>
      </c>
      <c r="F363">
        <v>1</v>
      </c>
      <c r="G363">
        <v>49.934339000000001</v>
      </c>
      <c r="H363">
        <v>12.733228</v>
      </c>
      <c r="I363">
        <v>29.992493</v>
      </c>
      <c r="J363">
        <v>0.833125</v>
      </c>
      <c r="K363" t="str">
        <f t="shared" si="13"/>
        <v>7</v>
      </c>
      <c r="L363" t="s">
        <v>63</v>
      </c>
      <c r="M363" t="s">
        <v>64</v>
      </c>
      <c r="N3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363" s="13" t="e">
        <f>VLOOKUP(TableMPI[[#This Row],[Label]],TableAvg[],2,FALSE)</f>
        <v>#N/A</v>
      </c>
      <c r="P363" s="13" t="e">
        <f>VLOOKUP(TableMPI[[#This Row],[Label]],TableAvg[],3,FALSE)</f>
        <v>#N/A</v>
      </c>
      <c r="Q363" s="13" t="e">
        <f>TableMPI[[#This Row],[Avg]]-$U$2*TableMPI[[#This Row],[StdDev]]</f>
        <v>#N/A</v>
      </c>
      <c r="R363" s="13" t="e">
        <f>TableMPI[[#This Row],[Avg]]+$U$2*TableMPI[[#This Row],[StdDev]]</f>
        <v>#N/A</v>
      </c>
      <c r="S363" s="13" t="e">
        <f>IF(AND(TableMPI[[#This Row],[total_time]]&gt;=TableMPI[[#This Row],[Low]], TableMPI[[#This Row],[total_time]]&lt;=TableMPI[[#This Row],[High]]),1,0)</f>
        <v>#N/A</v>
      </c>
    </row>
    <row r="364" spans="1:19" x14ac:dyDescent="0.25">
      <c r="A364" t="s">
        <v>15</v>
      </c>
      <c r="B364">
        <v>20000</v>
      </c>
      <c r="C364">
        <v>100</v>
      </c>
      <c r="D364">
        <v>100000</v>
      </c>
      <c r="E364">
        <v>36</v>
      </c>
      <c r="F364">
        <v>1</v>
      </c>
      <c r="G364">
        <v>52.366073</v>
      </c>
      <c r="H364">
        <v>14.632781</v>
      </c>
      <c r="I364">
        <v>23.671612</v>
      </c>
      <c r="J364">
        <v>0.67633200000000004</v>
      </c>
      <c r="K364" t="str">
        <f t="shared" si="13"/>
        <v>7</v>
      </c>
      <c r="L364" t="s">
        <v>63</v>
      </c>
      <c r="M364" t="s">
        <v>64</v>
      </c>
      <c r="N3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364" s="13" t="e">
        <f>VLOOKUP(TableMPI[[#This Row],[Label]],TableAvg[],2,FALSE)</f>
        <v>#N/A</v>
      </c>
      <c r="P364" s="13" t="e">
        <f>VLOOKUP(TableMPI[[#This Row],[Label]],TableAvg[],3,FALSE)</f>
        <v>#N/A</v>
      </c>
      <c r="Q364" s="13" t="e">
        <f>TableMPI[[#This Row],[Avg]]-$U$2*TableMPI[[#This Row],[StdDev]]</f>
        <v>#N/A</v>
      </c>
      <c r="R364" s="13" t="e">
        <f>TableMPI[[#This Row],[Avg]]+$U$2*TableMPI[[#This Row],[StdDev]]</f>
        <v>#N/A</v>
      </c>
      <c r="S364" s="13" t="e">
        <f>IF(AND(TableMPI[[#This Row],[total_time]]&gt;=TableMPI[[#This Row],[Low]], TableMPI[[#This Row],[total_time]]&lt;=TableMPI[[#This Row],[High]]),1,0)</f>
        <v>#N/A</v>
      </c>
    </row>
    <row r="365" spans="1:19" x14ac:dyDescent="0.25">
      <c r="A365" t="s">
        <v>15</v>
      </c>
      <c r="B365">
        <v>20000</v>
      </c>
      <c r="C365">
        <v>100</v>
      </c>
      <c r="D365">
        <v>100000</v>
      </c>
      <c r="E365">
        <v>35</v>
      </c>
      <c r="F365">
        <v>1</v>
      </c>
      <c r="G365">
        <v>50.148364000000001</v>
      </c>
      <c r="H365">
        <v>11.395614999999999</v>
      </c>
      <c r="I365">
        <v>17.034483999999999</v>
      </c>
      <c r="J365">
        <v>0.50101399999999996</v>
      </c>
      <c r="K365" t="str">
        <f t="shared" si="13"/>
        <v>7</v>
      </c>
      <c r="L365" t="s">
        <v>63</v>
      </c>
      <c r="M365" t="s">
        <v>64</v>
      </c>
      <c r="N3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365" s="13" t="e">
        <f>VLOOKUP(TableMPI[[#This Row],[Label]],TableAvg[],2,FALSE)</f>
        <v>#N/A</v>
      </c>
      <c r="P365" s="13" t="e">
        <f>VLOOKUP(TableMPI[[#This Row],[Label]],TableAvg[],3,FALSE)</f>
        <v>#N/A</v>
      </c>
      <c r="Q365" s="13" t="e">
        <f>TableMPI[[#This Row],[Avg]]-$U$2*TableMPI[[#This Row],[StdDev]]</f>
        <v>#N/A</v>
      </c>
      <c r="R365" s="13" t="e">
        <f>TableMPI[[#This Row],[Avg]]+$U$2*TableMPI[[#This Row],[StdDev]]</f>
        <v>#N/A</v>
      </c>
      <c r="S365" s="13" t="e">
        <f>IF(AND(TableMPI[[#This Row],[total_time]]&gt;=TableMPI[[#This Row],[Low]], TableMPI[[#This Row],[total_time]]&lt;=TableMPI[[#This Row],[High]]),1,0)</f>
        <v>#N/A</v>
      </c>
    </row>
    <row r="366" spans="1:19" x14ac:dyDescent="0.25">
      <c r="A366" t="s">
        <v>15</v>
      </c>
      <c r="B366">
        <v>20000</v>
      </c>
      <c r="C366">
        <v>100</v>
      </c>
      <c r="D366">
        <v>100000</v>
      </c>
      <c r="E366">
        <v>34</v>
      </c>
      <c r="F366">
        <v>1</v>
      </c>
      <c r="G366">
        <v>47.190606000000002</v>
      </c>
      <c r="H366">
        <v>6.8723190000000001</v>
      </c>
      <c r="I366">
        <v>17.788466</v>
      </c>
      <c r="J366">
        <v>0.53904399999999997</v>
      </c>
      <c r="K366" t="str">
        <f t="shared" si="13"/>
        <v>7</v>
      </c>
      <c r="L366" t="s">
        <v>63</v>
      </c>
      <c r="M366" t="s">
        <v>64</v>
      </c>
      <c r="N3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366" s="13" t="e">
        <f>VLOOKUP(TableMPI[[#This Row],[Label]],TableAvg[],2,FALSE)</f>
        <v>#N/A</v>
      </c>
      <c r="P366" s="13" t="e">
        <f>VLOOKUP(TableMPI[[#This Row],[Label]],TableAvg[],3,FALSE)</f>
        <v>#N/A</v>
      </c>
      <c r="Q366" s="13" t="e">
        <f>TableMPI[[#This Row],[Avg]]-$U$2*TableMPI[[#This Row],[StdDev]]</f>
        <v>#N/A</v>
      </c>
      <c r="R366" s="13" t="e">
        <f>TableMPI[[#This Row],[Avg]]+$U$2*TableMPI[[#This Row],[StdDev]]</f>
        <v>#N/A</v>
      </c>
      <c r="S366" s="13" t="e">
        <f>IF(AND(TableMPI[[#This Row],[total_time]]&gt;=TableMPI[[#This Row],[Low]], TableMPI[[#This Row],[total_time]]&lt;=TableMPI[[#This Row],[High]]),1,0)</f>
        <v>#N/A</v>
      </c>
    </row>
    <row r="367" spans="1:19" x14ac:dyDescent="0.25">
      <c r="A367" t="s">
        <v>15</v>
      </c>
      <c r="B367">
        <v>20000</v>
      </c>
      <c r="C367">
        <v>100</v>
      </c>
      <c r="D367">
        <v>100000</v>
      </c>
      <c r="E367">
        <v>33</v>
      </c>
      <c r="F367">
        <v>1</v>
      </c>
      <c r="G367">
        <v>53.531416</v>
      </c>
      <c r="H367">
        <v>12.269413999999999</v>
      </c>
      <c r="I367">
        <v>18.26662</v>
      </c>
      <c r="J367">
        <v>0.57083200000000001</v>
      </c>
      <c r="K367" t="str">
        <f t="shared" si="13"/>
        <v>7</v>
      </c>
      <c r="L367" t="s">
        <v>63</v>
      </c>
      <c r="M367" t="s">
        <v>64</v>
      </c>
      <c r="N3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367" s="13" t="e">
        <f>VLOOKUP(TableMPI[[#This Row],[Label]],TableAvg[],2,FALSE)</f>
        <v>#N/A</v>
      </c>
      <c r="P367" s="13" t="e">
        <f>VLOOKUP(TableMPI[[#This Row],[Label]],TableAvg[],3,FALSE)</f>
        <v>#N/A</v>
      </c>
      <c r="Q367" s="13" t="e">
        <f>TableMPI[[#This Row],[Avg]]-$U$2*TableMPI[[#This Row],[StdDev]]</f>
        <v>#N/A</v>
      </c>
      <c r="R367" s="13" t="e">
        <f>TableMPI[[#This Row],[Avg]]+$U$2*TableMPI[[#This Row],[StdDev]]</f>
        <v>#N/A</v>
      </c>
      <c r="S367" s="13" t="e">
        <f>IF(AND(TableMPI[[#This Row],[total_time]]&gt;=TableMPI[[#This Row],[Low]], TableMPI[[#This Row],[total_time]]&lt;=TableMPI[[#This Row],[High]]),1,0)</f>
        <v>#N/A</v>
      </c>
    </row>
    <row r="368" spans="1:19" x14ac:dyDescent="0.25">
      <c r="A368" t="s">
        <v>15</v>
      </c>
      <c r="B368">
        <v>20000</v>
      </c>
      <c r="C368">
        <v>100</v>
      </c>
      <c r="D368">
        <v>100000</v>
      </c>
      <c r="E368">
        <v>32</v>
      </c>
      <c r="F368">
        <v>1</v>
      </c>
      <c r="G368">
        <v>53.056378000000002</v>
      </c>
      <c r="H368">
        <v>10.175604999999999</v>
      </c>
      <c r="I368">
        <v>17.197485</v>
      </c>
      <c r="J368">
        <v>0.55475799999999997</v>
      </c>
      <c r="K368" t="str">
        <f t="shared" si="13"/>
        <v>7</v>
      </c>
      <c r="L368" t="s">
        <v>63</v>
      </c>
      <c r="M368" t="s">
        <v>64</v>
      </c>
      <c r="N3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368" s="13" t="e">
        <f>VLOOKUP(TableMPI[[#This Row],[Label]],TableAvg[],2,FALSE)</f>
        <v>#N/A</v>
      </c>
      <c r="P368" s="13" t="e">
        <f>VLOOKUP(TableMPI[[#This Row],[Label]],TableAvg[],3,FALSE)</f>
        <v>#N/A</v>
      </c>
      <c r="Q368" s="13" t="e">
        <f>TableMPI[[#This Row],[Avg]]-$U$2*TableMPI[[#This Row],[StdDev]]</f>
        <v>#N/A</v>
      </c>
      <c r="R368" s="13" t="e">
        <f>TableMPI[[#This Row],[Avg]]+$U$2*TableMPI[[#This Row],[StdDev]]</f>
        <v>#N/A</v>
      </c>
      <c r="S368" s="13" t="e">
        <f>IF(AND(TableMPI[[#This Row],[total_time]]&gt;=TableMPI[[#This Row],[Low]], TableMPI[[#This Row],[total_time]]&lt;=TableMPI[[#This Row],[High]]),1,0)</f>
        <v>#N/A</v>
      </c>
    </row>
    <row r="369" spans="1:19" x14ac:dyDescent="0.25">
      <c r="A369" t="s">
        <v>15</v>
      </c>
      <c r="B369">
        <v>20000</v>
      </c>
      <c r="C369">
        <v>100</v>
      </c>
      <c r="D369">
        <v>100000</v>
      </c>
      <c r="E369">
        <v>31</v>
      </c>
      <c r="F369">
        <v>1</v>
      </c>
      <c r="G369">
        <v>51.314138</v>
      </c>
      <c r="H369">
        <v>7.1234380000000002</v>
      </c>
      <c r="I369">
        <v>17.091497</v>
      </c>
      <c r="J369">
        <v>0.56971700000000003</v>
      </c>
      <c r="K369" t="str">
        <f t="shared" si="13"/>
        <v>7</v>
      </c>
      <c r="L369" t="s">
        <v>63</v>
      </c>
      <c r="M369" t="s">
        <v>64</v>
      </c>
      <c r="N3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369" s="13" t="e">
        <f>VLOOKUP(TableMPI[[#This Row],[Label]],TableAvg[],2,FALSE)</f>
        <v>#N/A</v>
      </c>
      <c r="P369" s="13" t="e">
        <f>VLOOKUP(TableMPI[[#This Row],[Label]],TableAvg[],3,FALSE)</f>
        <v>#N/A</v>
      </c>
      <c r="Q369" s="13" t="e">
        <f>TableMPI[[#This Row],[Avg]]-$U$2*TableMPI[[#This Row],[StdDev]]</f>
        <v>#N/A</v>
      </c>
      <c r="R369" s="13" t="e">
        <f>TableMPI[[#This Row],[Avg]]+$U$2*TableMPI[[#This Row],[StdDev]]</f>
        <v>#N/A</v>
      </c>
      <c r="S369" s="13" t="e">
        <f>IF(AND(TableMPI[[#This Row],[total_time]]&gt;=TableMPI[[#This Row],[Low]], TableMPI[[#This Row],[total_time]]&lt;=TableMPI[[#This Row],[High]]),1,0)</f>
        <v>#N/A</v>
      </c>
    </row>
    <row r="370" spans="1:19" x14ac:dyDescent="0.25">
      <c r="A370" t="s">
        <v>15</v>
      </c>
      <c r="B370">
        <v>20000</v>
      </c>
      <c r="C370">
        <v>100</v>
      </c>
      <c r="D370">
        <v>100000</v>
      </c>
      <c r="E370">
        <v>30</v>
      </c>
      <c r="F370">
        <v>1</v>
      </c>
      <c r="G370">
        <v>54.396935999999997</v>
      </c>
      <c r="H370">
        <v>9.2644330000000004</v>
      </c>
      <c r="I370">
        <v>13.282424000000001</v>
      </c>
      <c r="J370">
        <v>0.45801500000000001</v>
      </c>
      <c r="K370" t="str">
        <f t="shared" si="13"/>
        <v>7</v>
      </c>
      <c r="L370" t="s">
        <v>63</v>
      </c>
      <c r="M370" t="s">
        <v>64</v>
      </c>
      <c r="N3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370" s="13" t="e">
        <f>VLOOKUP(TableMPI[[#This Row],[Label]],TableAvg[],2,FALSE)</f>
        <v>#N/A</v>
      </c>
      <c r="P370" s="13" t="e">
        <f>VLOOKUP(TableMPI[[#This Row],[Label]],TableAvg[],3,FALSE)</f>
        <v>#N/A</v>
      </c>
      <c r="Q370" s="13" t="e">
        <f>TableMPI[[#This Row],[Avg]]-$U$2*TableMPI[[#This Row],[StdDev]]</f>
        <v>#N/A</v>
      </c>
      <c r="R370" s="13" t="e">
        <f>TableMPI[[#This Row],[Avg]]+$U$2*TableMPI[[#This Row],[StdDev]]</f>
        <v>#N/A</v>
      </c>
      <c r="S370" s="13" t="e">
        <f>IF(AND(TableMPI[[#This Row],[total_time]]&gt;=TableMPI[[#This Row],[Low]], TableMPI[[#This Row],[total_time]]&lt;=TableMPI[[#This Row],[High]]),1,0)</f>
        <v>#N/A</v>
      </c>
    </row>
    <row r="371" spans="1:19" x14ac:dyDescent="0.25">
      <c r="A371" t="s">
        <v>15</v>
      </c>
      <c r="B371">
        <v>20000</v>
      </c>
      <c r="C371">
        <v>100</v>
      </c>
      <c r="D371">
        <v>100000</v>
      </c>
      <c r="E371">
        <v>29</v>
      </c>
      <c r="F371">
        <v>1</v>
      </c>
      <c r="G371">
        <v>52.846193</v>
      </c>
      <c r="H371">
        <v>5.6576190000000004</v>
      </c>
      <c r="I371">
        <v>15.608549</v>
      </c>
      <c r="J371">
        <v>0.55744800000000005</v>
      </c>
      <c r="K371" t="str">
        <f t="shared" si="13"/>
        <v>7</v>
      </c>
      <c r="L371" t="s">
        <v>63</v>
      </c>
      <c r="M371" t="s">
        <v>64</v>
      </c>
      <c r="N3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371" s="13" t="e">
        <f>VLOOKUP(TableMPI[[#This Row],[Label]],TableAvg[],2,FALSE)</f>
        <v>#N/A</v>
      </c>
      <c r="P371" s="13" t="e">
        <f>VLOOKUP(TableMPI[[#This Row],[Label]],TableAvg[],3,FALSE)</f>
        <v>#N/A</v>
      </c>
      <c r="Q371" s="13" t="e">
        <f>TableMPI[[#This Row],[Avg]]-$U$2*TableMPI[[#This Row],[StdDev]]</f>
        <v>#N/A</v>
      </c>
      <c r="R371" s="13" t="e">
        <f>TableMPI[[#This Row],[Avg]]+$U$2*TableMPI[[#This Row],[StdDev]]</f>
        <v>#N/A</v>
      </c>
      <c r="S371" s="13" t="e">
        <f>IF(AND(TableMPI[[#This Row],[total_time]]&gt;=TableMPI[[#This Row],[Low]], TableMPI[[#This Row],[total_time]]&lt;=TableMPI[[#This Row],[High]]),1,0)</f>
        <v>#N/A</v>
      </c>
    </row>
    <row r="372" spans="1:19" x14ac:dyDescent="0.25">
      <c r="A372" t="s">
        <v>15</v>
      </c>
      <c r="B372">
        <v>20000</v>
      </c>
      <c r="C372">
        <v>100</v>
      </c>
      <c r="D372">
        <v>100000</v>
      </c>
      <c r="E372">
        <v>28</v>
      </c>
      <c r="F372">
        <v>1</v>
      </c>
      <c r="G372">
        <v>55.251359000000001</v>
      </c>
      <c r="H372">
        <v>6.3822809999999999</v>
      </c>
      <c r="I372">
        <v>23.209727999999998</v>
      </c>
      <c r="J372">
        <v>0.85962000000000005</v>
      </c>
      <c r="K372" t="str">
        <f t="shared" si="13"/>
        <v>7</v>
      </c>
      <c r="L372" t="s">
        <v>63</v>
      </c>
      <c r="M372" t="s">
        <v>64</v>
      </c>
      <c r="N3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372" s="13" t="e">
        <f>VLOOKUP(TableMPI[[#This Row],[Label]],TableAvg[],2,FALSE)</f>
        <v>#N/A</v>
      </c>
      <c r="P372" s="13" t="e">
        <f>VLOOKUP(TableMPI[[#This Row],[Label]],TableAvg[],3,FALSE)</f>
        <v>#N/A</v>
      </c>
      <c r="Q372" s="13" t="e">
        <f>TableMPI[[#This Row],[Avg]]-$U$2*TableMPI[[#This Row],[StdDev]]</f>
        <v>#N/A</v>
      </c>
      <c r="R372" s="13" t="e">
        <f>TableMPI[[#This Row],[Avg]]+$U$2*TableMPI[[#This Row],[StdDev]]</f>
        <v>#N/A</v>
      </c>
      <c r="S372" s="13" t="e">
        <f>IF(AND(TableMPI[[#This Row],[total_time]]&gt;=TableMPI[[#This Row],[Low]], TableMPI[[#This Row],[total_time]]&lt;=TableMPI[[#This Row],[High]]),1,0)</f>
        <v>#N/A</v>
      </c>
    </row>
    <row r="373" spans="1:19" x14ac:dyDescent="0.25">
      <c r="A373" t="s">
        <v>15</v>
      </c>
      <c r="B373">
        <v>20000</v>
      </c>
      <c r="C373">
        <v>100</v>
      </c>
      <c r="D373">
        <v>100000</v>
      </c>
      <c r="E373">
        <v>27</v>
      </c>
      <c r="F373">
        <v>1</v>
      </c>
      <c r="G373">
        <v>54.172196</v>
      </c>
      <c r="H373">
        <v>4.1017659999999996</v>
      </c>
      <c r="I373">
        <v>16.235282999999999</v>
      </c>
      <c r="J373">
        <v>0.62443400000000004</v>
      </c>
      <c r="K373" t="str">
        <f t="shared" si="13"/>
        <v>7</v>
      </c>
      <c r="L373" t="s">
        <v>63</v>
      </c>
      <c r="M373" t="s">
        <v>64</v>
      </c>
      <c r="N3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373" s="13" t="e">
        <f>VLOOKUP(TableMPI[[#This Row],[Label]],TableAvg[],2,FALSE)</f>
        <v>#N/A</v>
      </c>
      <c r="P373" s="13" t="e">
        <f>VLOOKUP(TableMPI[[#This Row],[Label]],TableAvg[],3,FALSE)</f>
        <v>#N/A</v>
      </c>
      <c r="Q373" s="13" t="e">
        <f>TableMPI[[#This Row],[Avg]]-$U$2*TableMPI[[#This Row],[StdDev]]</f>
        <v>#N/A</v>
      </c>
      <c r="R373" s="13" t="e">
        <f>TableMPI[[#This Row],[Avg]]+$U$2*TableMPI[[#This Row],[StdDev]]</f>
        <v>#N/A</v>
      </c>
      <c r="S373" s="13" t="e">
        <f>IF(AND(TableMPI[[#This Row],[total_time]]&gt;=TableMPI[[#This Row],[Low]], TableMPI[[#This Row],[total_time]]&lt;=TableMPI[[#This Row],[High]]),1,0)</f>
        <v>#N/A</v>
      </c>
    </row>
    <row r="374" spans="1:19" x14ac:dyDescent="0.25">
      <c r="A374" t="s">
        <v>15</v>
      </c>
      <c r="B374">
        <v>20000</v>
      </c>
      <c r="C374">
        <v>100</v>
      </c>
      <c r="D374">
        <v>100000</v>
      </c>
      <c r="E374">
        <v>26</v>
      </c>
      <c r="F374">
        <v>1</v>
      </c>
      <c r="G374">
        <v>55.512132000000001</v>
      </c>
      <c r="H374">
        <v>3.0154100000000001</v>
      </c>
      <c r="I374">
        <v>15.002834</v>
      </c>
      <c r="J374">
        <v>0.60011300000000001</v>
      </c>
      <c r="K374" t="str">
        <f t="shared" si="13"/>
        <v>7</v>
      </c>
      <c r="L374" t="s">
        <v>63</v>
      </c>
      <c r="M374" t="s">
        <v>64</v>
      </c>
      <c r="N3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374" s="13" t="e">
        <f>VLOOKUP(TableMPI[[#This Row],[Label]],TableAvg[],2,FALSE)</f>
        <v>#N/A</v>
      </c>
      <c r="P374" s="13" t="e">
        <f>VLOOKUP(TableMPI[[#This Row],[Label]],TableAvg[],3,FALSE)</f>
        <v>#N/A</v>
      </c>
      <c r="Q374" s="13" t="e">
        <f>TableMPI[[#This Row],[Avg]]-$U$2*TableMPI[[#This Row],[StdDev]]</f>
        <v>#N/A</v>
      </c>
      <c r="R374" s="13" t="e">
        <f>TableMPI[[#This Row],[Avg]]+$U$2*TableMPI[[#This Row],[StdDev]]</f>
        <v>#N/A</v>
      </c>
      <c r="S374" s="13" t="e">
        <f>IF(AND(TableMPI[[#This Row],[total_time]]&gt;=TableMPI[[#This Row],[Low]], TableMPI[[#This Row],[total_time]]&lt;=TableMPI[[#This Row],[High]]),1,0)</f>
        <v>#N/A</v>
      </c>
    </row>
    <row r="375" spans="1:19" x14ac:dyDescent="0.25">
      <c r="A375" t="s">
        <v>15</v>
      </c>
      <c r="B375">
        <v>20000</v>
      </c>
      <c r="C375">
        <v>100</v>
      </c>
      <c r="D375">
        <v>100000</v>
      </c>
      <c r="E375">
        <v>25</v>
      </c>
      <c r="F375">
        <v>1</v>
      </c>
      <c r="G375">
        <v>57.211500000000001</v>
      </c>
      <c r="H375">
        <v>2.3764789999999998</v>
      </c>
      <c r="I375">
        <v>13.6282</v>
      </c>
      <c r="J375">
        <v>0.56784199999999996</v>
      </c>
      <c r="K375" t="str">
        <f t="shared" si="13"/>
        <v>7</v>
      </c>
      <c r="L375" t="s">
        <v>63</v>
      </c>
      <c r="M375" t="s">
        <v>64</v>
      </c>
      <c r="N3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375" s="13" t="e">
        <f>VLOOKUP(TableMPI[[#This Row],[Label]],TableAvg[],2,FALSE)</f>
        <v>#N/A</v>
      </c>
      <c r="P375" s="13" t="e">
        <f>VLOOKUP(TableMPI[[#This Row],[Label]],TableAvg[],3,FALSE)</f>
        <v>#N/A</v>
      </c>
      <c r="Q375" s="13" t="e">
        <f>TableMPI[[#This Row],[Avg]]-$U$2*TableMPI[[#This Row],[StdDev]]</f>
        <v>#N/A</v>
      </c>
      <c r="R375" s="13" t="e">
        <f>TableMPI[[#This Row],[Avg]]+$U$2*TableMPI[[#This Row],[StdDev]]</f>
        <v>#N/A</v>
      </c>
      <c r="S375" s="13" t="e">
        <f>IF(AND(TableMPI[[#This Row],[total_time]]&gt;=TableMPI[[#This Row],[Low]], TableMPI[[#This Row],[total_time]]&lt;=TableMPI[[#This Row],[High]]),1,0)</f>
        <v>#N/A</v>
      </c>
    </row>
    <row r="376" spans="1:19" x14ac:dyDescent="0.25">
      <c r="A376" t="s">
        <v>15</v>
      </c>
      <c r="B376">
        <v>20000</v>
      </c>
      <c r="C376">
        <v>100</v>
      </c>
      <c r="D376">
        <v>100000</v>
      </c>
      <c r="E376">
        <v>24</v>
      </c>
      <c r="F376">
        <v>1</v>
      </c>
      <c r="G376">
        <v>57.170473000000001</v>
      </c>
      <c r="H376">
        <v>1.054459</v>
      </c>
      <c r="I376">
        <v>12.348117</v>
      </c>
      <c r="J376">
        <v>0.53687499999999999</v>
      </c>
      <c r="K376" t="str">
        <f t="shared" si="13"/>
        <v>7</v>
      </c>
      <c r="L376" t="s">
        <v>63</v>
      </c>
      <c r="M376" t="s">
        <v>64</v>
      </c>
      <c r="N3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376" s="13" t="e">
        <f>VLOOKUP(TableMPI[[#This Row],[Label]],TableAvg[],2,FALSE)</f>
        <v>#N/A</v>
      </c>
      <c r="P376" s="13" t="e">
        <f>VLOOKUP(TableMPI[[#This Row],[Label]],TableAvg[],3,FALSE)</f>
        <v>#N/A</v>
      </c>
      <c r="Q376" s="13" t="e">
        <f>TableMPI[[#This Row],[Avg]]-$U$2*TableMPI[[#This Row],[StdDev]]</f>
        <v>#N/A</v>
      </c>
      <c r="R376" s="13" t="e">
        <f>TableMPI[[#This Row],[Avg]]+$U$2*TableMPI[[#This Row],[StdDev]]</f>
        <v>#N/A</v>
      </c>
      <c r="S376" s="13" t="e">
        <f>IF(AND(TableMPI[[#This Row],[total_time]]&gt;=TableMPI[[#This Row],[Low]], TableMPI[[#This Row],[total_time]]&lt;=TableMPI[[#This Row],[High]]),1,0)</f>
        <v>#N/A</v>
      </c>
    </row>
    <row r="377" spans="1:19" x14ac:dyDescent="0.25">
      <c r="A377" t="s">
        <v>15</v>
      </c>
      <c r="B377">
        <v>20000</v>
      </c>
      <c r="C377">
        <v>100</v>
      </c>
      <c r="D377">
        <v>100000</v>
      </c>
      <c r="E377">
        <v>23</v>
      </c>
      <c r="F377">
        <v>1</v>
      </c>
      <c r="G377">
        <v>59.991239999999998</v>
      </c>
      <c r="H377">
        <v>1.0110730000000001</v>
      </c>
      <c r="I377">
        <v>10.828161</v>
      </c>
      <c r="J377">
        <v>0.49218899999999999</v>
      </c>
      <c r="K377" t="str">
        <f t="shared" si="13"/>
        <v>7</v>
      </c>
      <c r="L377" t="s">
        <v>63</v>
      </c>
      <c r="M377" t="s">
        <v>64</v>
      </c>
      <c r="N3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377" s="13" t="e">
        <f>VLOOKUP(TableMPI[[#This Row],[Label]],TableAvg[],2,FALSE)</f>
        <v>#N/A</v>
      </c>
      <c r="P377" s="13" t="e">
        <f>VLOOKUP(TableMPI[[#This Row],[Label]],TableAvg[],3,FALSE)</f>
        <v>#N/A</v>
      </c>
      <c r="Q377" s="13" t="e">
        <f>TableMPI[[#This Row],[Avg]]-$U$2*TableMPI[[#This Row],[StdDev]]</f>
        <v>#N/A</v>
      </c>
      <c r="R377" s="13" t="e">
        <f>TableMPI[[#This Row],[Avg]]+$U$2*TableMPI[[#This Row],[StdDev]]</f>
        <v>#N/A</v>
      </c>
      <c r="S377" s="13" t="e">
        <f>IF(AND(TableMPI[[#This Row],[total_time]]&gt;=TableMPI[[#This Row],[Low]], TableMPI[[#This Row],[total_time]]&lt;=TableMPI[[#This Row],[High]]),1,0)</f>
        <v>#N/A</v>
      </c>
    </row>
    <row r="378" spans="1:19" x14ac:dyDescent="0.25">
      <c r="A378" t="s">
        <v>15</v>
      </c>
      <c r="B378">
        <v>20000</v>
      </c>
      <c r="C378">
        <v>100</v>
      </c>
      <c r="D378">
        <v>100000</v>
      </c>
      <c r="E378">
        <v>22</v>
      </c>
      <c r="F378">
        <v>1</v>
      </c>
      <c r="G378">
        <v>62.592750000000002</v>
      </c>
      <c r="H378">
        <v>1.0860099999999999</v>
      </c>
      <c r="I378">
        <v>11.906158</v>
      </c>
      <c r="J378">
        <v>0.56696000000000002</v>
      </c>
      <c r="K378" t="str">
        <f t="shared" si="13"/>
        <v>7</v>
      </c>
      <c r="L378" t="s">
        <v>63</v>
      </c>
      <c r="M378" t="s">
        <v>64</v>
      </c>
      <c r="N3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378" s="13" t="e">
        <f>VLOOKUP(TableMPI[[#This Row],[Label]],TableAvg[],2,FALSE)</f>
        <v>#N/A</v>
      </c>
      <c r="P378" s="13" t="e">
        <f>VLOOKUP(TableMPI[[#This Row],[Label]],TableAvg[],3,FALSE)</f>
        <v>#N/A</v>
      </c>
      <c r="Q378" s="13" t="e">
        <f>TableMPI[[#This Row],[Avg]]-$U$2*TableMPI[[#This Row],[StdDev]]</f>
        <v>#N/A</v>
      </c>
      <c r="R378" s="13" t="e">
        <f>TableMPI[[#This Row],[Avg]]+$U$2*TableMPI[[#This Row],[StdDev]]</f>
        <v>#N/A</v>
      </c>
      <c r="S378" s="13" t="e">
        <f>IF(AND(TableMPI[[#This Row],[total_time]]&gt;=TableMPI[[#This Row],[Low]], TableMPI[[#This Row],[total_time]]&lt;=TableMPI[[#This Row],[High]]),1,0)</f>
        <v>#N/A</v>
      </c>
    </row>
    <row r="379" spans="1:19" x14ac:dyDescent="0.25">
      <c r="A379" t="s">
        <v>15</v>
      </c>
      <c r="B379">
        <v>20000</v>
      </c>
      <c r="C379">
        <v>100</v>
      </c>
      <c r="D379">
        <v>100000</v>
      </c>
      <c r="E379">
        <v>21</v>
      </c>
      <c r="F379">
        <v>1</v>
      </c>
      <c r="G379">
        <v>65.350686999999994</v>
      </c>
      <c r="H379">
        <v>1.044635</v>
      </c>
      <c r="I379">
        <v>10.521470000000001</v>
      </c>
      <c r="J379">
        <v>0.52607400000000004</v>
      </c>
      <c r="K379" t="str">
        <f t="shared" si="13"/>
        <v>7</v>
      </c>
      <c r="L379" t="s">
        <v>63</v>
      </c>
      <c r="M379" t="s">
        <v>64</v>
      </c>
      <c r="N3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379" s="13" t="e">
        <f>VLOOKUP(TableMPI[[#This Row],[Label]],TableAvg[],2,FALSE)</f>
        <v>#N/A</v>
      </c>
      <c r="P379" s="13" t="e">
        <f>VLOOKUP(TableMPI[[#This Row],[Label]],TableAvg[],3,FALSE)</f>
        <v>#N/A</v>
      </c>
      <c r="Q379" s="13" t="e">
        <f>TableMPI[[#This Row],[Avg]]-$U$2*TableMPI[[#This Row],[StdDev]]</f>
        <v>#N/A</v>
      </c>
      <c r="R379" s="13" t="e">
        <f>TableMPI[[#This Row],[Avg]]+$U$2*TableMPI[[#This Row],[StdDev]]</f>
        <v>#N/A</v>
      </c>
      <c r="S379" s="13" t="e">
        <f>IF(AND(TableMPI[[#This Row],[total_time]]&gt;=TableMPI[[#This Row],[Low]], TableMPI[[#This Row],[total_time]]&lt;=TableMPI[[#This Row],[High]]),1,0)</f>
        <v>#N/A</v>
      </c>
    </row>
    <row r="380" spans="1:19" x14ac:dyDescent="0.25">
      <c r="A380" t="s">
        <v>15</v>
      </c>
      <c r="B380">
        <v>20000</v>
      </c>
      <c r="C380">
        <v>100</v>
      </c>
      <c r="D380">
        <v>100000</v>
      </c>
      <c r="E380">
        <v>20</v>
      </c>
      <c r="F380">
        <v>1</v>
      </c>
      <c r="G380">
        <v>68.558449999999993</v>
      </c>
      <c r="H380">
        <v>1.141907</v>
      </c>
      <c r="I380">
        <v>11.873571999999999</v>
      </c>
      <c r="J380">
        <v>0.62492499999999995</v>
      </c>
      <c r="K380" t="str">
        <f t="shared" si="13"/>
        <v>7</v>
      </c>
      <c r="L380" t="s">
        <v>63</v>
      </c>
      <c r="M380" t="s">
        <v>64</v>
      </c>
      <c r="N3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380" s="13" t="e">
        <f>VLOOKUP(TableMPI[[#This Row],[Label]],TableAvg[],2,FALSE)</f>
        <v>#N/A</v>
      </c>
      <c r="P380" s="13" t="e">
        <f>VLOOKUP(TableMPI[[#This Row],[Label]],TableAvg[],3,FALSE)</f>
        <v>#N/A</v>
      </c>
      <c r="Q380" s="13" t="e">
        <f>TableMPI[[#This Row],[Avg]]-$U$2*TableMPI[[#This Row],[StdDev]]</f>
        <v>#N/A</v>
      </c>
      <c r="R380" s="13" t="e">
        <f>TableMPI[[#This Row],[Avg]]+$U$2*TableMPI[[#This Row],[StdDev]]</f>
        <v>#N/A</v>
      </c>
      <c r="S380" s="13" t="e">
        <f>IF(AND(TableMPI[[#This Row],[total_time]]&gt;=TableMPI[[#This Row],[Low]], TableMPI[[#This Row],[total_time]]&lt;=TableMPI[[#This Row],[High]]),1,0)</f>
        <v>#N/A</v>
      </c>
    </row>
    <row r="381" spans="1:19" x14ac:dyDescent="0.25">
      <c r="A381" t="s">
        <v>15</v>
      </c>
      <c r="B381">
        <v>20000</v>
      </c>
      <c r="C381">
        <v>100</v>
      </c>
      <c r="D381">
        <v>100000</v>
      </c>
      <c r="E381">
        <v>19</v>
      </c>
      <c r="F381">
        <v>1</v>
      </c>
      <c r="G381">
        <v>71.909533999999994</v>
      </c>
      <c r="H381">
        <v>1.017353</v>
      </c>
      <c r="I381">
        <v>8.9751390000000004</v>
      </c>
      <c r="J381">
        <v>0.49861899999999998</v>
      </c>
      <c r="K381" t="str">
        <f t="shared" si="13"/>
        <v>7</v>
      </c>
      <c r="L381" t="s">
        <v>63</v>
      </c>
      <c r="M381" t="s">
        <v>64</v>
      </c>
      <c r="N3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381" s="13" t="e">
        <f>VLOOKUP(TableMPI[[#This Row],[Label]],TableAvg[],2,FALSE)</f>
        <v>#N/A</v>
      </c>
      <c r="P381" s="13" t="e">
        <f>VLOOKUP(TableMPI[[#This Row],[Label]],TableAvg[],3,FALSE)</f>
        <v>#N/A</v>
      </c>
      <c r="Q381" s="13" t="e">
        <f>TableMPI[[#This Row],[Avg]]-$U$2*TableMPI[[#This Row],[StdDev]]</f>
        <v>#N/A</v>
      </c>
      <c r="R381" s="13" t="e">
        <f>TableMPI[[#This Row],[Avg]]+$U$2*TableMPI[[#This Row],[StdDev]]</f>
        <v>#N/A</v>
      </c>
      <c r="S381" s="13" t="e">
        <f>IF(AND(TableMPI[[#This Row],[total_time]]&gt;=TableMPI[[#This Row],[Low]], TableMPI[[#This Row],[total_time]]&lt;=TableMPI[[#This Row],[High]]),1,0)</f>
        <v>#N/A</v>
      </c>
    </row>
    <row r="382" spans="1:19" x14ac:dyDescent="0.25">
      <c r="A382" t="s">
        <v>15</v>
      </c>
      <c r="B382">
        <v>20000</v>
      </c>
      <c r="C382">
        <v>100</v>
      </c>
      <c r="D382">
        <v>100000</v>
      </c>
      <c r="E382">
        <v>18</v>
      </c>
      <c r="F382">
        <v>1</v>
      </c>
      <c r="G382">
        <v>76.032363000000004</v>
      </c>
      <c r="H382">
        <v>1.3335189999999999</v>
      </c>
      <c r="I382">
        <v>12.917068</v>
      </c>
      <c r="J382">
        <v>0.75982799999999995</v>
      </c>
      <c r="K382" t="str">
        <f t="shared" si="13"/>
        <v>7</v>
      </c>
      <c r="L382" t="s">
        <v>63</v>
      </c>
      <c r="M382" t="s">
        <v>64</v>
      </c>
      <c r="N3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382" s="13" t="e">
        <f>VLOOKUP(TableMPI[[#This Row],[Label]],TableAvg[],2,FALSE)</f>
        <v>#N/A</v>
      </c>
      <c r="P382" s="13" t="e">
        <f>VLOOKUP(TableMPI[[#This Row],[Label]],TableAvg[],3,FALSE)</f>
        <v>#N/A</v>
      </c>
      <c r="Q382" s="13" t="e">
        <f>TableMPI[[#This Row],[Avg]]-$U$2*TableMPI[[#This Row],[StdDev]]</f>
        <v>#N/A</v>
      </c>
      <c r="R382" s="13" t="e">
        <f>TableMPI[[#This Row],[Avg]]+$U$2*TableMPI[[#This Row],[StdDev]]</f>
        <v>#N/A</v>
      </c>
      <c r="S382" s="13" t="e">
        <f>IF(AND(TableMPI[[#This Row],[total_time]]&gt;=TableMPI[[#This Row],[Low]], TableMPI[[#This Row],[total_time]]&lt;=TableMPI[[#This Row],[High]]),1,0)</f>
        <v>#N/A</v>
      </c>
    </row>
    <row r="383" spans="1:19" x14ac:dyDescent="0.25">
      <c r="A383" t="s">
        <v>15</v>
      </c>
      <c r="B383">
        <v>20000</v>
      </c>
      <c r="C383">
        <v>100</v>
      </c>
      <c r="D383">
        <v>100000</v>
      </c>
      <c r="E383">
        <v>17</v>
      </c>
      <c r="F383">
        <v>1</v>
      </c>
      <c r="G383">
        <v>80.067938999999996</v>
      </c>
      <c r="H383">
        <v>1.0080469999999999</v>
      </c>
      <c r="I383">
        <v>7.8774059999999997</v>
      </c>
      <c r="J383">
        <v>0.492338</v>
      </c>
      <c r="K383" t="str">
        <f t="shared" si="13"/>
        <v>7</v>
      </c>
      <c r="L383" t="s">
        <v>63</v>
      </c>
      <c r="M383" t="s">
        <v>64</v>
      </c>
      <c r="N3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383" s="13" t="e">
        <f>VLOOKUP(TableMPI[[#This Row],[Label]],TableAvg[],2,FALSE)</f>
        <v>#N/A</v>
      </c>
      <c r="P383" s="13" t="e">
        <f>VLOOKUP(TableMPI[[#This Row],[Label]],TableAvg[],3,FALSE)</f>
        <v>#N/A</v>
      </c>
      <c r="Q383" s="13" t="e">
        <f>TableMPI[[#This Row],[Avg]]-$U$2*TableMPI[[#This Row],[StdDev]]</f>
        <v>#N/A</v>
      </c>
      <c r="R383" s="13" t="e">
        <f>TableMPI[[#This Row],[Avg]]+$U$2*TableMPI[[#This Row],[StdDev]]</f>
        <v>#N/A</v>
      </c>
      <c r="S383" s="13" t="e">
        <f>IF(AND(TableMPI[[#This Row],[total_time]]&gt;=TableMPI[[#This Row],[Low]], TableMPI[[#This Row],[total_time]]&lt;=TableMPI[[#This Row],[High]]),1,0)</f>
        <v>#N/A</v>
      </c>
    </row>
    <row r="384" spans="1:19" x14ac:dyDescent="0.25">
      <c r="A384" t="s">
        <v>15</v>
      </c>
      <c r="B384">
        <v>20000</v>
      </c>
      <c r="C384">
        <v>100</v>
      </c>
      <c r="D384">
        <v>100000</v>
      </c>
      <c r="E384">
        <v>16</v>
      </c>
      <c r="F384">
        <v>1</v>
      </c>
      <c r="G384">
        <v>84.987984999999995</v>
      </c>
      <c r="H384">
        <v>1.0426949999999999</v>
      </c>
      <c r="I384">
        <v>7.8135019999999997</v>
      </c>
      <c r="J384">
        <v>0.52090000000000003</v>
      </c>
      <c r="K384" t="str">
        <f t="shared" si="13"/>
        <v>7</v>
      </c>
      <c r="L384" t="s">
        <v>63</v>
      </c>
      <c r="M384" t="s">
        <v>64</v>
      </c>
      <c r="N3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384" s="13" t="e">
        <f>VLOOKUP(TableMPI[[#This Row],[Label]],TableAvg[],2,FALSE)</f>
        <v>#N/A</v>
      </c>
      <c r="P384" s="13" t="e">
        <f>VLOOKUP(TableMPI[[#This Row],[Label]],TableAvg[],3,FALSE)</f>
        <v>#N/A</v>
      </c>
      <c r="Q384" s="13" t="e">
        <f>TableMPI[[#This Row],[Avg]]-$U$2*TableMPI[[#This Row],[StdDev]]</f>
        <v>#N/A</v>
      </c>
      <c r="R384" s="13" t="e">
        <f>TableMPI[[#This Row],[Avg]]+$U$2*TableMPI[[#This Row],[StdDev]]</f>
        <v>#N/A</v>
      </c>
      <c r="S384" s="13" t="e">
        <f>IF(AND(TableMPI[[#This Row],[total_time]]&gt;=TableMPI[[#This Row],[Low]], TableMPI[[#This Row],[total_time]]&lt;=TableMPI[[#This Row],[High]]),1,0)</f>
        <v>#N/A</v>
      </c>
    </row>
    <row r="385" spans="1:19" x14ac:dyDescent="0.25">
      <c r="A385" t="s">
        <v>15</v>
      </c>
      <c r="B385">
        <v>20000</v>
      </c>
      <c r="C385">
        <v>100</v>
      </c>
      <c r="D385">
        <v>100000</v>
      </c>
      <c r="E385">
        <v>15</v>
      </c>
      <c r="F385">
        <v>1</v>
      </c>
      <c r="G385">
        <v>90.389279000000002</v>
      </c>
      <c r="H385">
        <v>1.0195540000000001</v>
      </c>
      <c r="I385">
        <v>7.1423300000000003</v>
      </c>
      <c r="J385">
        <v>0.51016600000000001</v>
      </c>
      <c r="K385" t="str">
        <f t="shared" si="13"/>
        <v>7</v>
      </c>
      <c r="L385" t="s">
        <v>63</v>
      </c>
      <c r="M385" t="s">
        <v>64</v>
      </c>
      <c r="N3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385" s="13" t="e">
        <f>VLOOKUP(TableMPI[[#This Row],[Label]],TableAvg[],2,FALSE)</f>
        <v>#N/A</v>
      </c>
      <c r="P385" s="13" t="e">
        <f>VLOOKUP(TableMPI[[#This Row],[Label]],TableAvg[],3,FALSE)</f>
        <v>#N/A</v>
      </c>
      <c r="Q385" s="13" t="e">
        <f>TableMPI[[#This Row],[Avg]]-$U$2*TableMPI[[#This Row],[StdDev]]</f>
        <v>#N/A</v>
      </c>
      <c r="R385" s="13" t="e">
        <f>TableMPI[[#This Row],[Avg]]+$U$2*TableMPI[[#This Row],[StdDev]]</f>
        <v>#N/A</v>
      </c>
      <c r="S385" s="13" t="e">
        <f>IF(AND(TableMPI[[#This Row],[total_time]]&gt;=TableMPI[[#This Row],[Low]], TableMPI[[#This Row],[total_time]]&lt;=TableMPI[[#This Row],[High]]),1,0)</f>
        <v>#N/A</v>
      </c>
    </row>
    <row r="386" spans="1:19" x14ac:dyDescent="0.25">
      <c r="A386" t="s">
        <v>15</v>
      </c>
      <c r="B386">
        <v>20000</v>
      </c>
      <c r="C386">
        <v>100</v>
      </c>
      <c r="D386">
        <v>100000</v>
      </c>
      <c r="E386">
        <v>14</v>
      </c>
      <c r="F386">
        <v>1</v>
      </c>
      <c r="G386">
        <v>96.766696999999994</v>
      </c>
      <c r="H386">
        <v>1.1476</v>
      </c>
      <c r="I386">
        <v>8.2118850000000005</v>
      </c>
      <c r="J386">
        <v>0.63168299999999999</v>
      </c>
      <c r="K386" t="str">
        <f t="shared" si="13"/>
        <v>7</v>
      </c>
      <c r="L386" t="s">
        <v>63</v>
      </c>
      <c r="M386" t="s">
        <v>64</v>
      </c>
      <c r="N3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386" s="13" t="e">
        <f>VLOOKUP(TableMPI[[#This Row],[Label]],TableAvg[],2,FALSE)</f>
        <v>#N/A</v>
      </c>
      <c r="P386" s="13" t="e">
        <f>VLOOKUP(TableMPI[[#This Row],[Label]],TableAvg[],3,FALSE)</f>
        <v>#N/A</v>
      </c>
      <c r="Q386" s="13" t="e">
        <f>TableMPI[[#This Row],[Avg]]-$U$2*TableMPI[[#This Row],[StdDev]]</f>
        <v>#N/A</v>
      </c>
      <c r="R386" s="13" t="e">
        <f>TableMPI[[#This Row],[Avg]]+$U$2*TableMPI[[#This Row],[StdDev]]</f>
        <v>#N/A</v>
      </c>
      <c r="S386" s="13" t="e">
        <f>IF(AND(TableMPI[[#This Row],[total_time]]&gt;=TableMPI[[#This Row],[Low]], TableMPI[[#This Row],[total_time]]&lt;=TableMPI[[#This Row],[High]]),1,0)</f>
        <v>#N/A</v>
      </c>
    </row>
    <row r="387" spans="1:19" x14ac:dyDescent="0.25">
      <c r="A387" t="s">
        <v>15</v>
      </c>
      <c r="B387">
        <v>20000</v>
      </c>
      <c r="C387">
        <v>100</v>
      </c>
      <c r="D387">
        <v>100000</v>
      </c>
      <c r="E387">
        <v>13</v>
      </c>
      <c r="F387">
        <v>1</v>
      </c>
      <c r="G387">
        <v>104.119167</v>
      </c>
      <c r="H387">
        <v>1.2264619999999999</v>
      </c>
      <c r="I387">
        <v>8.50305</v>
      </c>
      <c r="J387">
        <v>0.708588</v>
      </c>
      <c r="K387" t="str">
        <f t="shared" si="13"/>
        <v>7</v>
      </c>
      <c r="L387" t="s">
        <v>63</v>
      </c>
      <c r="M387" t="s">
        <v>64</v>
      </c>
      <c r="N3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387" s="13" t="e">
        <f>VLOOKUP(TableMPI[[#This Row],[Label]],TableAvg[],2,FALSE)</f>
        <v>#N/A</v>
      </c>
      <c r="P387" s="13" t="e">
        <f>VLOOKUP(TableMPI[[#This Row],[Label]],TableAvg[],3,FALSE)</f>
        <v>#N/A</v>
      </c>
      <c r="Q387" s="13" t="e">
        <f>TableMPI[[#This Row],[Avg]]-$U$2*TableMPI[[#This Row],[StdDev]]</f>
        <v>#N/A</v>
      </c>
      <c r="R387" s="13" t="e">
        <f>TableMPI[[#This Row],[Avg]]+$U$2*TableMPI[[#This Row],[StdDev]]</f>
        <v>#N/A</v>
      </c>
      <c r="S387" s="13" t="e">
        <f>IF(AND(TableMPI[[#This Row],[total_time]]&gt;=TableMPI[[#This Row],[Low]], TableMPI[[#This Row],[total_time]]&lt;=TableMPI[[#This Row],[High]]),1,0)</f>
        <v>#N/A</v>
      </c>
    </row>
    <row r="388" spans="1:19" x14ac:dyDescent="0.25">
      <c r="A388" t="s">
        <v>15</v>
      </c>
      <c r="B388">
        <v>20000</v>
      </c>
      <c r="C388">
        <v>100</v>
      </c>
      <c r="D388">
        <v>100000</v>
      </c>
      <c r="E388">
        <v>72</v>
      </c>
      <c r="F388">
        <v>1</v>
      </c>
      <c r="G388">
        <v>44.065531</v>
      </c>
      <c r="H388">
        <v>24.554679</v>
      </c>
      <c r="I388">
        <v>41.199803000000003</v>
      </c>
      <c r="J388">
        <v>0.58027899999999999</v>
      </c>
      <c r="K388" t="str">
        <f t="shared" si="13"/>
        <v>7</v>
      </c>
      <c r="L388" t="s">
        <v>63</v>
      </c>
      <c r="M388" t="s">
        <v>64</v>
      </c>
      <c r="N3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388" s="13" t="e">
        <f>VLOOKUP(TableMPI[[#This Row],[Label]],TableAvg[],2,FALSE)</f>
        <v>#N/A</v>
      </c>
      <c r="P388" s="13" t="e">
        <f>VLOOKUP(TableMPI[[#This Row],[Label]],TableAvg[],3,FALSE)</f>
        <v>#N/A</v>
      </c>
      <c r="Q388" s="13" t="e">
        <f>TableMPI[[#This Row],[Avg]]-$U$2*TableMPI[[#This Row],[StdDev]]</f>
        <v>#N/A</v>
      </c>
      <c r="R388" s="13" t="e">
        <f>TableMPI[[#This Row],[Avg]]+$U$2*TableMPI[[#This Row],[StdDev]]</f>
        <v>#N/A</v>
      </c>
      <c r="S388" s="13" t="e">
        <f>IF(AND(TableMPI[[#This Row],[total_time]]&gt;=TableMPI[[#This Row],[Low]], TableMPI[[#This Row],[total_time]]&lt;=TableMPI[[#This Row],[High]]),1,0)</f>
        <v>#N/A</v>
      </c>
    </row>
    <row r="389" spans="1:19" x14ac:dyDescent="0.25">
      <c r="A389" t="s">
        <v>15</v>
      </c>
      <c r="B389">
        <v>20000</v>
      </c>
      <c r="C389">
        <v>100</v>
      </c>
      <c r="D389">
        <v>100000</v>
      </c>
      <c r="E389">
        <v>71</v>
      </c>
      <c r="F389">
        <v>1</v>
      </c>
      <c r="G389">
        <v>53.476410999999999</v>
      </c>
      <c r="H389">
        <v>33.571939</v>
      </c>
      <c r="I389">
        <v>29.050113</v>
      </c>
      <c r="J389">
        <v>0.41500199999999998</v>
      </c>
      <c r="K389" t="str">
        <f t="shared" si="13"/>
        <v>7</v>
      </c>
      <c r="L389" t="s">
        <v>63</v>
      </c>
      <c r="M389" t="s">
        <v>64</v>
      </c>
      <c r="N3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389" s="13" t="e">
        <f>VLOOKUP(TableMPI[[#This Row],[Label]],TableAvg[],2,FALSE)</f>
        <v>#N/A</v>
      </c>
      <c r="P389" s="13" t="e">
        <f>VLOOKUP(TableMPI[[#This Row],[Label]],TableAvg[],3,FALSE)</f>
        <v>#N/A</v>
      </c>
      <c r="Q389" s="13" t="e">
        <f>TableMPI[[#This Row],[Avg]]-$U$2*TableMPI[[#This Row],[StdDev]]</f>
        <v>#N/A</v>
      </c>
      <c r="R389" s="13" t="e">
        <f>TableMPI[[#This Row],[Avg]]+$U$2*TableMPI[[#This Row],[StdDev]]</f>
        <v>#N/A</v>
      </c>
      <c r="S389" s="13" t="e">
        <f>IF(AND(TableMPI[[#This Row],[total_time]]&gt;=TableMPI[[#This Row],[Low]], TableMPI[[#This Row],[total_time]]&lt;=TableMPI[[#This Row],[High]]),1,0)</f>
        <v>#N/A</v>
      </c>
    </row>
    <row r="390" spans="1:19" x14ac:dyDescent="0.25">
      <c r="A390" t="s">
        <v>15</v>
      </c>
      <c r="B390">
        <v>20000</v>
      </c>
      <c r="C390">
        <v>100</v>
      </c>
      <c r="D390">
        <v>100000</v>
      </c>
      <c r="E390">
        <v>70</v>
      </c>
      <c r="F390">
        <v>1</v>
      </c>
      <c r="G390">
        <v>33.913224</v>
      </c>
      <c r="H390">
        <v>13.110537000000001</v>
      </c>
      <c r="I390">
        <v>28.096827999999999</v>
      </c>
      <c r="J390">
        <v>0.40720000000000001</v>
      </c>
      <c r="K390" t="str">
        <f t="shared" si="13"/>
        <v>7</v>
      </c>
      <c r="L390" t="s">
        <v>63</v>
      </c>
      <c r="M390" t="s">
        <v>64</v>
      </c>
      <c r="N3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390" s="13" t="e">
        <f>VLOOKUP(TableMPI[[#This Row],[Label]],TableAvg[],2,FALSE)</f>
        <v>#N/A</v>
      </c>
      <c r="P390" s="13" t="e">
        <f>VLOOKUP(TableMPI[[#This Row],[Label]],TableAvg[],3,FALSE)</f>
        <v>#N/A</v>
      </c>
      <c r="Q390" s="13" t="e">
        <f>TableMPI[[#This Row],[Avg]]-$U$2*TableMPI[[#This Row],[StdDev]]</f>
        <v>#N/A</v>
      </c>
      <c r="R390" s="13" t="e">
        <f>TableMPI[[#This Row],[Avg]]+$U$2*TableMPI[[#This Row],[StdDev]]</f>
        <v>#N/A</v>
      </c>
      <c r="S390" s="13" t="e">
        <f>IF(AND(TableMPI[[#This Row],[total_time]]&gt;=TableMPI[[#This Row],[Low]], TableMPI[[#This Row],[total_time]]&lt;=TableMPI[[#This Row],[High]]),1,0)</f>
        <v>#N/A</v>
      </c>
    </row>
    <row r="391" spans="1:19" x14ac:dyDescent="0.25">
      <c r="A391" t="s">
        <v>15</v>
      </c>
      <c r="B391">
        <v>20000</v>
      </c>
      <c r="C391">
        <v>100</v>
      </c>
      <c r="D391">
        <v>100000</v>
      </c>
      <c r="E391">
        <v>69</v>
      </c>
      <c r="F391">
        <v>1</v>
      </c>
      <c r="G391">
        <v>57.668913000000003</v>
      </c>
      <c r="H391">
        <v>35.073957</v>
      </c>
      <c r="I391">
        <v>66.456036999999995</v>
      </c>
      <c r="J391">
        <v>0.97729500000000002</v>
      </c>
      <c r="K391" t="str">
        <f t="shared" si="13"/>
        <v>7</v>
      </c>
      <c r="L391" t="s">
        <v>63</v>
      </c>
      <c r="M391" t="s">
        <v>64</v>
      </c>
      <c r="N3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391" s="13" t="e">
        <f>VLOOKUP(TableMPI[[#This Row],[Label]],TableAvg[],2,FALSE)</f>
        <v>#N/A</v>
      </c>
      <c r="P391" s="13" t="e">
        <f>VLOOKUP(TableMPI[[#This Row],[Label]],TableAvg[],3,FALSE)</f>
        <v>#N/A</v>
      </c>
      <c r="Q391" s="13" t="e">
        <f>TableMPI[[#This Row],[Avg]]-$U$2*TableMPI[[#This Row],[StdDev]]</f>
        <v>#N/A</v>
      </c>
      <c r="R391" s="13" t="e">
        <f>TableMPI[[#This Row],[Avg]]+$U$2*TableMPI[[#This Row],[StdDev]]</f>
        <v>#N/A</v>
      </c>
      <c r="S391" s="13" t="e">
        <f>IF(AND(TableMPI[[#This Row],[total_time]]&gt;=TableMPI[[#This Row],[Low]], TableMPI[[#This Row],[total_time]]&lt;=TableMPI[[#This Row],[High]]),1,0)</f>
        <v>#N/A</v>
      </c>
    </row>
    <row r="392" spans="1:19" x14ac:dyDescent="0.25">
      <c r="A392" t="s">
        <v>15</v>
      </c>
      <c r="B392">
        <v>20000</v>
      </c>
      <c r="C392">
        <v>100</v>
      </c>
      <c r="D392">
        <v>100000</v>
      </c>
      <c r="E392">
        <v>68</v>
      </c>
      <c r="F392">
        <v>1</v>
      </c>
      <c r="G392">
        <v>51.212873000000002</v>
      </c>
      <c r="H392">
        <v>30.751370999999999</v>
      </c>
      <c r="I392">
        <v>36.085402999999999</v>
      </c>
      <c r="J392">
        <v>0.53858799999999996</v>
      </c>
      <c r="K392" t="str">
        <f t="shared" si="13"/>
        <v>7</v>
      </c>
      <c r="L392" t="s">
        <v>63</v>
      </c>
      <c r="M392" t="s">
        <v>64</v>
      </c>
      <c r="N3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392" s="13" t="e">
        <f>VLOOKUP(TableMPI[[#This Row],[Label]],TableAvg[],2,FALSE)</f>
        <v>#N/A</v>
      </c>
      <c r="P392" s="13" t="e">
        <f>VLOOKUP(TableMPI[[#This Row],[Label]],TableAvg[],3,FALSE)</f>
        <v>#N/A</v>
      </c>
      <c r="Q392" s="13" t="e">
        <f>TableMPI[[#This Row],[Avg]]-$U$2*TableMPI[[#This Row],[StdDev]]</f>
        <v>#N/A</v>
      </c>
      <c r="R392" s="13" t="e">
        <f>TableMPI[[#This Row],[Avg]]+$U$2*TableMPI[[#This Row],[StdDev]]</f>
        <v>#N/A</v>
      </c>
      <c r="S392" s="13" t="e">
        <f>IF(AND(TableMPI[[#This Row],[total_time]]&gt;=TableMPI[[#This Row],[Low]], TableMPI[[#This Row],[total_time]]&lt;=TableMPI[[#This Row],[High]]),1,0)</f>
        <v>#N/A</v>
      </c>
    </row>
    <row r="393" spans="1:19" x14ac:dyDescent="0.25">
      <c r="A393" t="s">
        <v>15</v>
      </c>
      <c r="B393">
        <v>20000</v>
      </c>
      <c r="C393">
        <v>100</v>
      </c>
      <c r="D393">
        <v>100000</v>
      </c>
      <c r="E393">
        <v>67</v>
      </c>
      <c r="F393">
        <v>1</v>
      </c>
      <c r="G393">
        <v>55.592365999999998</v>
      </c>
      <c r="H393">
        <v>34.725020000000001</v>
      </c>
      <c r="I393">
        <v>80.493172000000001</v>
      </c>
      <c r="J393">
        <v>1.2195940000000001</v>
      </c>
      <c r="K393" t="str">
        <f t="shared" ref="K393:K424" si="14">MID(M393,22,1)</f>
        <v>7</v>
      </c>
      <c r="L393" t="s">
        <v>63</v>
      </c>
      <c r="M393" t="s">
        <v>64</v>
      </c>
      <c r="N3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393" s="13" t="e">
        <f>VLOOKUP(TableMPI[[#This Row],[Label]],TableAvg[],2,FALSE)</f>
        <v>#N/A</v>
      </c>
      <c r="P393" s="13" t="e">
        <f>VLOOKUP(TableMPI[[#This Row],[Label]],TableAvg[],3,FALSE)</f>
        <v>#N/A</v>
      </c>
      <c r="Q393" s="13" t="e">
        <f>TableMPI[[#This Row],[Avg]]-$U$2*TableMPI[[#This Row],[StdDev]]</f>
        <v>#N/A</v>
      </c>
      <c r="R393" s="13" t="e">
        <f>TableMPI[[#This Row],[Avg]]+$U$2*TableMPI[[#This Row],[StdDev]]</f>
        <v>#N/A</v>
      </c>
      <c r="S393" s="13" t="e">
        <f>IF(AND(TableMPI[[#This Row],[total_time]]&gt;=TableMPI[[#This Row],[Low]], TableMPI[[#This Row],[total_time]]&lt;=TableMPI[[#This Row],[High]]),1,0)</f>
        <v>#N/A</v>
      </c>
    </row>
    <row r="394" spans="1:19" x14ac:dyDescent="0.25">
      <c r="A394" t="s">
        <v>15</v>
      </c>
      <c r="B394">
        <v>20000</v>
      </c>
      <c r="C394">
        <v>100</v>
      </c>
      <c r="D394">
        <v>100000</v>
      </c>
      <c r="E394">
        <v>66</v>
      </c>
      <c r="F394">
        <v>1</v>
      </c>
      <c r="G394">
        <v>48.904009000000002</v>
      </c>
      <c r="H394">
        <v>27.831823</v>
      </c>
      <c r="I394">
        <v>34.734938999999997</v>
      </c>
      <c r="J394">
        <v>0.53438399999999997</v>
      </c>
      <c r="K394" t="str">
        <f t="shared" si="14"/>
        <v>7</v>
      </c>
      <c r="L394" t="s">
        <v>63</v>
      </c>
      <c r="M394" t="s">
        <v>64</v>
      </c>
      <c r="N3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66</v>
      </c>
      <c r="O394" s="13" t="e">
        <f>VLOOKUP(TableMPI[[#This Row],[Label]],TableAvg[],2,FALSE)</f>
        <v>#N/A</v>
      </c>
      <c r="P394" s="13" t="e">
        <f>VLOOKUP(TableMPI[[#This Row],[Label]],TableAvg[],3,FALSE)</f>
        <v>#N/A</v>
      </c>
      <c r="Q394" s="13" t="e">
        <f>TableMPI[[#This Row],[Avg]]-$U$2*TableMPI[[#This Row],[StdDev]]</f>
        <v>#N/A</v>
      </c>
      <c r="R394" s="13" t="e">
        <f>TableMPI[[#This Row],[Avg]]+$U$2*TableMPI[[#This Row],[StdDev]]</f>
        <v>#N/A</v>
      </c>
      <c r="S394" s="13" t="e">
        <f>IF(AND(TableMPI[[#This Row],[total_time]]&gt;=TableMPI[[#This Row],[Low]], TableMPI[[#This Row],[total_time]]&lt;=TableMPI[[#This Row],[High]]),1,0)</f>
        <v>#N/A</v>
      </c>
    </row>
    <row r="395" spans="1:19" x14ac:dyDescent="0.25">
      <c r="A395" t="s">
        <v>15</v>
      </c>
      <c r="B395">
        <v>20000</v>
      </c>
      <c r="C395">
        <v>100</v>
      </c>
      <c r="D395">
        <v>100000</v>
      </c>
      <c r="E395">
        <v>65</v>
      </c>
      <c r="F395">
        <v>1</v>
      </c>
      <c r="G395">
        <v>40.454585000000002</v>
      </c>
      <c r="H395">
        <v>19.112425000000002</v>
      </c>
      <c r="I395">
        <v>35.978999999999999</v>
      </c>
      <c r="J395">
        <v>0.56217200000000001</v>
      </c>
      <c r="K395" t="str">
        <f t="shared" si="14"/>
        <v>7</v>
      </c>
      <c r="L395" t="s">
        <v>63</v>
      </c>
      <c r="M395" t="s">
        <v>64</v>
      </c>
      <c r="N3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65</v>
      </c>
      <c r="O395" s="13" t="e">
        <f>VLOOKUP(TableMPI[[#This Row],[Label]],TableAvg[],2,FALSE)</f>
        <v>#N/A</v>
      </c>
      <c r="P395" s="13" t="e">
        <f>VLOOKUP(TableMPI[[#This Row],[Label]],TableAvg[],3,FALSE)</f>
        <v>#N/A</v>
      </c>
      <c r="Q395" s="13" t="e">
        <f>TableMPI[[#This Row],[Avg]]-$U$2*TableMPI[[#This Row],[StdDev]]</f>
        <v>#N/A</v>
      </c>
      <c r="R395" s="13" t="e">
        <f>TableMPI[[#This Row],[Avg]]+$U$2*TableMPI[[#This Row],[StdDev]]</f>
        <v>#N/A</v>
      </c>
      <c r="S395" s="13" t="e">
        <f>IF(AND(TableMPI[[#This Row],[total_time]]&gt;=TableMPI[[#This Row],[Low]], TableMPI[[#This Row],[total_time]]&lt;=TableMPI[[#This Row],[High]]),1,0)</f>
        <v>#N/A</v>
      </c>
    </row>
    <row r="396" spans="1:19" x14ac:dyDescent="0.25">
      <c r="A396" t="s">
        <v>15</v>
      </c>
      <c r="B396">
        <v>20000</v>
      </c>
      <c r="C396">
        <v>100</v>
      </c>
      <c r="D396">
        <v>100000</v>
      </c>
      <c r="E396">
        <v>64</v>
      </c>
      <c r="F396">
        <v>1</v>
      </c>
      <c r="G396">
        <v>56.670192999999998</v>
      </c>
      <c r="H396">
        <v>34.921565999999999</v>
      </c>
      <c r="I396">
        <v>88.898561000000001</v>
      </c>
      <c r="J396">
        <v>1.4110879999999999</v>
      </c>
      <c r="K396" t="str">
        <f t="shared" si="14"/>
        <v>7</v>
      </c>
      <c r="L396" t="s">
        <v>63</v>
      </c>
      <c r="M396" t="s">
        <v>64</v>
      </c>
      <c r="N3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64</v>
      </c>
      <c r="O396" s="13" t="e">
        <f>VLOOKUP(TableMPI[[#This Row],[Label]],TableAvg[],2,FALSE)</f>
        <v>#N/A</v>
      </c>
      <c r="P396" s="13" t="e">
        <f>VLOOKUP(TableMPI[[#This Row],[Label]],TableAvg[],3,FALSE)</f>
        <v>#N/A</v>
      </c>
      <c r="Q396" s="13" t="e">
        <f>TableMPI[[#This Row],[Avg]]-$U$2*TableMPI[[#This Row],[StdDev]]</f>
        <v>#N/A</v>
      </c>
      <c r="R396" s="13" t="e">
        <f>TableMPI[[#This Row],[Avg]]+$U$2*TableMPI[[#This Row],[StdDev]]</f>
        <v>#N/A</v>
      </c>
      <c r="S396" s="13" t="e">
        <f>IF(AND(TableMPI[[#This Row],[total_time]]&gt;=TableMPI[[#This Row],[Low]], TableMPI[[#This Row],[total_time]]&lt;=TableMPI[[#This Row],[High]]),1,0)</f>
        <v>#N/A</v>
      </c>
    </row>
    <row r="397" spans="1:19" x14ac:dyDescent="0.25">
      <c r="A397" t="s">
        <v>15</v>
      </c>
      <c r="B397">
        <v>20000</v>
      </c>
      <c r="C397">
        <v>100</v>
      </c>
      <c r="D397">
        <v>100000</v>
      </c>
      <c r="E397">
        <v>63</v>
      </c>
      <c r="F397">
        <v>1</v>
      </c>
      <c r="G397">
        <v>55.218778</v>
      </c>
      <c r="H397">
        <v>33.119199000000002</v>
      </c>
      <c r="I397">
        <v>37.223666999999999</v>
      </c>
      <c r="J397">
        <v>0.60038199999999997</v>
      </c>
      <c r="K397" t="str">
        <f t="shared" si="14"/>
        <v>7</v>
      </c>
      <c r="L397" t="s">
        <v>63</v>
      </c>
      <c r="M397" t="s">
        <v>64</v>
      </c>
      <c r="N3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63</v>
      </c>
      <c r="O397" s="13" t="e">
        <f>VLOOKUP(TableMPI[[#This Row],[Label]],TableAvg[],2,FALSE)</f>
        <v>#N/A</v>
      </c>
      <c r="P397" s="13" t="e">
        <f>VLOOKUP(TableMPI[[#This Row],[Label]],TableAvg[],3,FALSE)</f>
        <v>#N/A</v>
      </c>
      <c r="Q397" s="13" t="e">
        <f>TableMPI[[#This Row],[Avg]]-$U$2*TableMPI[[#This Row],[StdDev]]</f>
        <v>#N/A</v>
      </c>
      <c r="R397" s="13" t="e">
        <f>TableMPI[[#This Row],[Avg]]+$U$2*TableMPI[[#This Row],[StdDev]]</f>
        <v>#N/A</v>
      </c>
      <c r="S397" s="13" t="e">
        <f>IF(AND(TableMPI[[#This Row],[total_time]]&gt;=TableMPI[[#This Row],[Low]], TableMPI[[#This Row],[total_time]]&lt;=TableMPI[[#This Row],[High]]),1,0)</f>
        <v>#N/A</v>
      </c>
    </row>
    <row r="398" spans="1:19" x14ac:dyDescent="0.25">
      <c r="A398" t="s">
        <v>15</v>
      </c>
      <c r="B398">
        <v>20000</v>
      </c>
      <c r="C398">
        <v>100</v>
      </c>
      <c r="D398">
        <v>100000</v>
      </c>
      <c r="E398">
        <v>62</v>
      </c>
      <c r="F398">
        <v>1</v>
      </c>
      <c r="G398">
        <v>55.531170000000003</v>
      </c>
      <c r="H398">
        <v>33.115552999999998</v>
      </c>
      <c r="I398">
        <v>42.396633999999999</v>
      </c>
      <c r="J398">
        <v>0.69502699999999995</v>
      </c>
      <c r="K398" t="str">
        <f t="shared" si="14"/>
        <v>7</v>
      </c>
      <c r="L398" t="s">
        <v>63</v>
      </c>
      <c r="M398" t="s">
        <v>64</v>
      </c>
      <c r="N3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62</v>
      </c>
      <c r="O398" s="13" t="e">
        <f>VLOOKUP(TableMPI[[#This Row],[Label]],TableAvg[],2,FALSE)</f>
        <v>#N/A</v>
      </c>
      <c r="P398" s="13" t="e">
        <f>VLOOKUP(TableMPI[[#This Row],[Label]],TableAvg[],3,FALSE)</f>
        <v>#N/A</v>
      </c>
      <c r="Q398" s="13" t="e">
        <f>TableMPI[[#This Row],[Avg]]-$U$2*TableMPI[[#This Row],[StdDev]]</f>
        <v>#N/A</v>
      </c>
      <c r="R398" s="13" t="e">
        <f>TableMPI[[#This Row],[Avg]]+$U$2*TableMPI[[#This Row],[StdDev]]</f>
        <v>#N/A</v>
      </c>
      <c r="S398" s="13" t="e">
        <f>IF(AND(TableMPI[[#This Row],[total_time]]&gt;=TableMPI[[#This Row],[Low]], TableMPI[[#This Row],[total_time]]&lt;=TableMPI[[#This Row],[High]]),1,0)</f>
        <v>#N/A</v>
      </c>
    </row>
    <row r="399" spans="1:19" x14ac:dyDescent="0.25">
      <c r="A399" t="s">
        <v>15</v>
      </c>
      <c r="B399">
        <v>20000</v>
      </c>
      <c r="C399">
        <v>100</v>
      </c>
      <c r="D399">
        <v>100000</v>
      </c>
      <c r="E399">
        <v>61</v>
      </c>
      <c r="F399">
        <v>1</v>
      </c>
      <c r="G399">
        <v>55.756932999999997</v>
      </c>
      <c r="H399">
        <v>32.998167000000002</v>
      </c>
      <c r="I399">
        <v>31.575043999999998</v>
      </c>
      <c r="J399">
        <v>0.52625100000000002</v>
      </c>
      <c r="K399" t="str">
        <f t="shared" si="14"/>
        <v>7</v>
      </c>
      <c r="L399" t="s">
        <v>63</v>
      </c>
      <c r="M399" t="s">
        <v>64</v>
      </c>
      <c r="N3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61</v>
      </c>
      <c r="O399" s="13" t="e">
        <f>VLOOKUP(TableMPI[[#This Row],[Label]],TableAvg[],2,FALSE)</f>
        <v>#N/A</v>
      </c>
      <c r="P399" s="13" t="e">
        <f>VLOOKUP(TableMPI[[#This Row],[Label]],TableAvg[],3,FALSE)</f>
        <v>#N/A</v>
      </c>
      <c r="Q399" s="13" t="e">
        <f>TableMPI[[#This Row],[Avg]]-$U$2*TableMPI[[#This Row],[StdDev]]</f>
        <v>#N/A</v>
      </c>
      <c r="R399" s="13" t="e">
        <f>TableMPI[[#This Row],[Avg]]+$U$2*TableMPI[[#This Row],[StdDev]]</f>
        <v>#N/A</v>
      </c>
      <c r="S399" s="13" t="e">
        <f>IF(AND(TableMPI[[#This Row],[total_time]]&gt;=TableMPI[[#This Row],[Low]], TableMPI[[#This Row],[total_time]]&lt;=TableMPI[[#This Row],[High]]),1,0)</f>
        <v>#N/A</v>
      </c>
    </row>
    <row r="400" spans="1:19" x14ac:dyDescent="0.25">
      <c r="A400" t="s">
        <v>15</v>
      </c>
      <c r="B400">
        <v>20000</v>
      </c>
      <c r="C400">
        <v>100</v>
      </c>
      <c r="D400">
        <v>100000</v>
      </c>
      <c r="E400">
        <v>60</v>
      </c>
      <c r="F400">
        <v>1</v>
      </c>
      <c r="G400">
        <v>56.412303000000001</v>
      </c>
      <c r="H400">
        <v>33.247292999999999</v>
      </c>
      <c r="I400">
        <v>26.513504999999999</v>
      </c>
      <c r="J400">
        <v>0.44938099999999997</v>
      </c>
      <c r="K400" t="str">
        <f t="shared" si="14"/>
        <v>7</v>
      </c>
      <c r="L400" t="s">
        <v>63</v>
      </c>
      <c r="M400" t="s">
        <v>64</v>
      </c>
      <c r="N4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60</v>
      </c>
      <c r="O400" s="13" t="e">
        <f>VLOOKUP(TableMPI[[#This Row],[Label]],TableAvg[],2,FALSE)</f>
        <v>#N/A</v>
      </c>
      <c r="P400" s="13" t="e">
        <f>VLOOKUP(TableMPI[[#This Row],[Label]],TableAvg[],3,FALSE)</f>
        <v>#N/A</v>
      </c>
      <c r="Q400" s="13" t="e">
        <f>TableMPI[[#This Row],[Avg]]-$U$2*TableMPI[[#This Row],[StdDev]]</f>
        <v>#N/A</v>
      </c>
      <c r="R400" s="13" t="e">
        <f>TableMPI[[#This Row],[Avg]]+$U$2*TableMPI[[#This Row],[StdDev]]</f>
        <v>#N/A</v>
      </c>
      <c r="S400" s="13" t="e">
        <f>IF(AND(TableMPI[[#This Row],[total_time]]&gt;=TableMPI[[#This Row],[Low]], TableMPI[[#This Row],[total_time]]&lt;=TableMPI[[#This Row],[High]]),1,0)</f>
        <v>#N/A</v>
      </c>
    </row>
    <row r="401" spans="1:19" x14ac:dyDescent="0.25">
      <c r="A401" t="s">
        <v>15</v>
      </c>
      <c r="B401">
        <v>20000</v>
      </c>
      <c r="C401">
        <v>100</v>
      </c>
      <c r="D401">
        <v>100000</v>
      </c>
      <c r="E401">
        <v>59</v>
      </c>
      <c r="F401">
        <v>1</v>
      </c>
      <c r="G401">
        <v>56.673782000000003</v>
      </c>
      <c r="H401">
        <v>32.858987999999997</v>
      </c>
      <c r="I401">
        <v>27.035907999999999</v>
      </c>
      <c r="J401">
        <v>0.46613599999999999</v>
      </c>
      <c r="K401" t="str">
        <f t="shared" si="14"/>
        <v>7</v>
      </c>
      <c r="L401" t="s">
        <v>63</v>
      </c>
      <c r="M401" t="s">
        <v>64</v>
      </c>
      <c r="N4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59</v>
      </c>
      <c r="O401" s="13" t="e">
        <f>VLOOKUP(TableMPI[[#This Row],[Label]],TableAvg[],2,FALSE)</f>
        <v>#N/A</v>
      </c>
      <c r="P401" s="13" t="e">
        <f>VLOOKUP(TableMPI[[#This Row],[Label]],TableAvg[],3,FALSE)</f>
        <v>#N/A</v>
      </c>
      <c r="Q401" s="13" t="e">
        <f>TableMPI[[#This Row],[Avg]]-$U$2*TableMPI[[#This Row],[StdDev]]</f>
        <v>#N/A</v>
      </c>
      <c r="R401" s="13" t="e">
        <f>TableMPI[[#This Row],[Avg]]+$U$2*TableMPI[[#This Row],[StdDev]]</f>
        <v>#N/A</v>
      </c>
      <c r="S401" s="13" t="e">
        <f>IF(AND(TableMPI[[#This Row],[total_time]]&gt;=TableMPI[[#This Row],[Low]], TableMPI[[#This Row],[total_time]]&lt;=TableMPI[[#This Row],[High]]),1,0)</f>
        <v>#N/A</v>
      </c>
    </row>
    <row r="402" spans="1:19" x14ac:dyDescent="0.25">
      <c r="A402" t="s">
        <v>15</v>
      </c>
      <c r="B402">
        <v>20000</v>
      </c>
      <c r="C402">
        <v>100</v>
      </c>
      <c r="D402">
        <v>100000</v>
      </c>
      <c r="E402">
        <v>58</v>
      </c>
      <c r="F402">
        <v>1</v>
      </c>
      <c r="G402">
        <v>56.783605999999999</v>
      </c>
      <c r="H402">
        <v>32.533498999999999</v>
      </c>
      <c r="I402">
        <v>27.287165000000002</v>
      </c>
      <c r="J402">
        <v>0.47872199999999998</v>
      </c>
      <c r="K402" t="str">
        <f t="shared" si="14"/>
        <v>7</v>
      </c>
      <c r="L402" t="s">
        <v>63</v>
      </c>
      <c r="M402" t="s">
        <v>64</v>
      </c>
      <c r="N4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58</v>
      </c>
      <c r="O402" s="13" t="e">
        <f>VLOOKUP(TableMPI[[#This Row],[Label]],TableAvg[],2,FALSE)</f>
        <v>#N/A</v>
      </c>
      <c r="P402" s="13" t="e">
        <f>VLOOKUP(TableMPI[[#This Row],[Label]],TableAvg[],3,FALSE)</f>
        <v>#N/A</v>
      </c>
      <c r="Q402" s="13" t="e">
        <f>TableMPI[[#This Row],[Avg]]-$U$2*TableMPI[[#This Row],[StdDev]]</f>
        <v>#N/A</v>
      </c>
      <c r="R402" s="13" t="e">
        <f>TableMPI[[#This Row],[Avg]]+$U$2*TableMPI[[#This Row],[StdDev]]</f>
        <v>#N/A</v>
      </c>
      <c r="S402" s="13" t="e">
        <f>IF(AND(TableMPI[[#This Row],[total_time]]&gt;=TableMPI[[#This Row],[Low]], TableMPI[[#This Row],[total_time]]&lt;=TableMPI[[#This Row],[High]]),1,0)</f>
        <v>#N/A</v>
      </c>
    </row>
    <row r="403" spans="1:19" x14ac:dyDescent="0.25">
      <c r="A403" t="s">
        <v>15</v>
      </c>
      <c r="B403">
        <v>20000</v>
      </c>
      <c r="C403">
        <v>100</v>
      </c>
      <c r="D403">
        <v>100000</v>
      </c>
      <c r="E403">
        <v>57</v>
      </c>
      <c r="F403">
        <v>1</v>
      </c>
      <c r="G403">
        <v>48.917890999999997</v>
      </c>
      <c r="H403">
        <v>24.551774000000002</v>
      </c>
      <c r="I403">
        <v>26.771688000000001</v>
      </c>
      <c r="J403">
        <v>0.47806599999999999</v>
      </c>
      <c r="K403" t="str">
        <f t="shared" si="14"/>
        <v>7</v>
      </c>
      <c r="L403" t="s">
        <v>63</v>
      </c>
      <c r="M403" t="s">
        <v>64</v>
      </c>
      <c r="N4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57</v>
      </c>
      <c r="O403" s="13" t="e">
        <f>VLOOKUP(TableMPI[[#This Row],[Label]],TableAvg[],2,FALSE)</f>
        <v>#N/A</v>
      </c>
      <c r="P403" s="13" t="e">
        <f>VLOOKUP(TableMPI[[#This Row],[Label]],TableAvg[],3,FALSE)</f>
        <v>#N/A</v>
      </c>
      <c r="Q403" s="13" t="e">
        <f>TableMPI[[#This Row],[Avg]]-$U$2*TableMPI[[#This Row],[StdDev]]</f>
        <v>#N/A</v>
      </c>
      <c r="R403" s="13" t="e">
        <f>TableMPI[[#This Row],[Avg]]+$U$2*TableMPI[[#This Row],[StdDev]]</f>
        <v>#N/A</v>
      </c>
      <c r="S403" s="13" t="e">
        <f>IF(AND(TableMPI[[#This Row],[total_time]]&gt;=TableMPI[[#This Row],[Low]], TableMPI[[#This Row],[total_time]]&lt;=TableMPI[[#This Row],[High]]),1,0)</f>
        <v>#N/A</v>
      </c>
    </row>
    <row r="404" spans="1:19" x14ac:dyDescent="0.25">
      <c r="A404" t="s">
        <v>15</v>
      </c>
      <c r="B404">
        <v>20000</v>
      </c>
      <c r="C404">
        <v>100</v>
      </c>
      <c r="D404">
        <v>100000</v>
      </c>
      <c r="E404">
        <v>56</v>
      </c>
      <c r="F404">
        <v>1</v>
      </c>
      <c r="G404">
        <v>51.386021</v>
      </c>
      <c r="H404">
        <v>26.319331999999999</v>
      </c>
      <c r="I404">
        <v>40.838845999999997</v>
      </c>
      <c r="J404">
        <v>0.74252399999999996</v>
      </c>
      <c r="K404" t="str">
        <f t="shared" si="14"/>
        <v>7</v>
      </c>
      <c r="L404" t="s">
        <v>63</v>
      </c>
      <c r="M404" t="s">
        <v>64</v>
      </c>
      <c r="N4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56</v>
      </c>
      <c r="O404" s="13" t="e">
        <f>VLOOKUP(TableMPI[[#This Row],[Label]],TableAvg[],2,FALSE)</f>
        <v>#N/A</v>
      </c>
      <c r="P404" s="13" t="e">
        <f>VLOOKUP(TableMPI[[#This Row],[Label]],TableAvg[],3,FALSE)</f>
        <v>#N/A</v>
      </c>
      <c r="Q404" s="13" t="e">
        <f>TableMPI[[#This Row],[Avg]]-$U$2*TableMPI[[#This Row],[StdDev]]</f>
        <v>#N/A</v>
      </c>
      <c r="R404" s="13" t="e">
        <f>TableMPI[[#This Row],[Avg]]+$U$2*TableMPI[[#This Row],[StdDev]]</f>
        <v>#N/A</v>
      </c>
      <c r="S404" s="13" t="e">
        <f>IF(AND(TableMPI[[#This Row],[total_time]]&gt;=TableMPI[[#This Row],[Low]], TableMPI[[#This Row],[total_time]]&lt;=TableMPI[[#This Row],[High]]),1,0)</f>
        <v>#N/A</v>
      </c>
    </row>
    <row r="405" spans="1:19" x14ac:dyDescent="0.25">
      <c r="A405" t="s">
        <v>15</v>
      </c>
      <c r="B405">
        <v>20000</v>
      </c>
      <c r="C405">
        <v>100</v>
      </c>
      <c r="D405">
        <v>100000</v>
      </c>
      <c r="E405">
        <v>55</v>
      </c>
      <c r="F405">
        <v>1</v>
      </c>
      <c r="G405">
        <v>50.980249000000001</v>
      </c>
      <c r="H405">
        <v>25.506715</v>
      </c>
      <c r="I405">
        <v>44.308193000000003</v>
      </c>
      <c r="J405">
        <v>0.82052199999999997</v>
      </c>
      <c r="K405" t="str">
        <f t="shared" si="14"/>
        <v>7</v>
      </c>
      <c r="L405" t="s">
        <v>63</v>
      </c>
      <c r="M405" t="s">
        <v>64</v>
      </c>
      <c r="N4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55</v>
      </c>
      <c r="O405" s="13" t="e">
        <f>VLOOKUP(TableMPI[[#This Row],[Label]],TableAvg[],2,FALSE)</f>
        <v>#N/A</v>
      </c>
      <c r="P405" s="13" t="e">
        <f>VLOOKUP(TableMPI[[#This Row],[Label]],TableAvg[],3,FALSE)</f>
        <v>#N/A</v>
      </c>
      <c r="Q405" s="13" t="e">
        <f>TableMPI[[#This Row],[Avg]]-$U$2*TableMPI[[#This Row],[StdDev]]</f>
        <v>#N/A</v>
      </c>
      <c r="R405" s="13" t="e">
        <f>TableMPI[[#This Row],[Avg]]+$U$2*TableMPI[[#This Row],[StdDev]]</f>
        <v>#N/A</v>
      </c>
      <c r="S405" s="13" t="e">
        <f>IF(AND(TableMPI[[#This Row],[total_time]]&gt;=TableMPI[[#This Row],[Low]], TableMPI[[#This Row],[total_time]]&lt;=TableMPI[[#This Row],[High]]),1,0)</f>
        <v>#N/A</v>
      </c>
    </row>
    <row r="406" spans="1:19" x14ac:dyDescent="0.25">
      <c r="A406" t="s">
        <v>15</v>
      </c>
      <c r="B406">
        <v>20000</v>
      </c>
      <c r="C406">
        <v>100</v>
      </c>
      <c r="D406">
        <v>100000</v>
      </c>
      <c r="E406">
        <v>54</v>
      </c>
      <c r="F406">
        <v>1</v>
      </c>
      <c r="G406">
        <v>42.551895000000002</v>
      </c>
      <c r="H406">
        <v>16.830503</v>
      </c>
      <c r="I406">
        <v>24.861346999999999</v>
      </c>
      <c r="J406">
        <v>0.469082</v>
      </c>
      <c r="K406" t="str">
        <f t="shared" si="14"/>
        <v>7</v>
      </c>
      <c r="L406" t="s">
        <v>63</v>
      </c>
      <c r="M406" t="s">
        <v>64</v>
      </c>
      <c r="N4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54</v>
      </c>
      <c r="O406" s="13" t="e">
        <f>VLOOKUP(TableMPI[[#This Row],[Label]],TableAvg[],2,FALSE)</f>
        <v>#N/A</v>
      </c>
      <c r="P406" s="13" t="e">
        <f>VLOOKUP(TableMPI[[#This Row],[Label]],TableAvg[],3,FALSE)</f>
        <v>#N/A</v>
      </c>
      <c r="Q406" s="13" t="e">
        <f>TableMPI[[#This Row],[Avg]]-$U$2*TableMPI[[#This Row],[StdDev]]</f>
        <v>#N/A</v>
      </c>
      <c r="R406" s="13" t="e">
        <f>TableMPI[[#This Row],[Avg]]+$U$2*TableMPI[[#This Row],[StdDev]]</f>
        <v>#N/A</v>
      </c>
      <c r="S406" s="13" t="e">
        <f>IF(AND(TableMPI[[#This Row],[total_time]]&gt;=TableMPI[[#This Row],[Low]], TableMPI[[#This Row],[total_time]]&lt;=TableMPI[[#This Row],[High]]),1,0)</f>
        <v>#N/A</v>
      </c>
    </row>
    <row r="407" spans="1:19" x14ac:dyDescent="0.25">
      <c r="A407" t="s">
        <v>15</v>
      </c>
      <c r="B407">
        <v>20000</v>
      </c>
      <c r="C407">
        <v>100</v>
      </c>
      <c r="D407">
        <v>100000</v>
      </c>
      <c r="E407">
        <v>53</v>
      </c>
      <c r="F407">
        <v>1</v>
      </c>
      <c r="G407">
        <v>47.283481999999999</v>
      </c>
      <c r="H407">
        <v>20.933883999999999</v>
      </c>
      <c r="I407">
        <v>21.553125000000001</v>
      </c>
      <c r="J407">
        <v>0.41448299999999999</v>
      </c>
      <c r="K407" t="str">
        <f t="shared" si="14"/>
        <v>7</v>
      </c>
      <c r="L407" t="s">
        <v>63</v>
      </c>
      <c r="M407" t="s">
        <v>64</v>
      </c>
      <c r="N4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53</v>
      </c>
      <c r="O407" s="13" t="e">
        <f>VLOOKUP(TableMPI[[#This Row],[Label]],TableAvg[],2,FALSE)</f>
        <v>#N/A</v>
      </c>
      <c r="P407" s="13" t="e">
        <f>VLOOKUP(TableMPI[[#This Row],[Label]],TableAvg[],3,FALSE)</f>
        <v>#N/A</v>
      </c>
      <c r="Q407" s="13" t="e">
        <f>TableMPI[[#This Row],[Avg]]-$U$2*TableMPI[[#This Row],[StdDev]]</f>
        <v>#N/A</v>
      </c>
      <c r="R407" s="13" t="e">
        <f>TableMPI[[#This Row],[Avg]]+$U$2*TableMPI[[#This Row],[StdDev]]</f>
        <v>#N/A</v>
      </c>
      <c r="S407" s="13" t="e">
        <f>IF(AND(TableMPI[[#This Row],[total_time]]&gt;=TableMPI[[#This Row],[Low]], TableMPI[[#This Row],[total_time]]&lt;=TableMPI[[#This Row],[High]]),1,0)</f>
        <v>#N/A</v>
      </c>
    </row>
    <row r="408" spans="1:19" x14ac:dyDescent="0.25">
      <c r="A408" t="s">
        <v>15</v>
      </c>
      <c r="B408">
        <v>20000</v>
      </c>
      <c r="C408">
        <v>100</v>
      </c>
      <c r="D408">
        <v>100000</v>
      </c>
      <c r="E408">
        <v>52</v>
      </c>
      <c r="F408">
        <v>1</v>
      </c>
      <c r="G408">
        <v>48.022078999999998</v>
      </c>
      <c r="H408">
        <v>21.053750000000001</v>
      </c>
      <c r="I408">
        <v>19.420024999999999</v>
      </c>
      <c r="J408">
        <v>0.38078499999999998</v>
      </c>
      <c r="K408" t="str">
        <f t="shared" si="14"/>
        <v>7</v>
      </c>
      <c r="L408" t="s">
        <v>63</v>
      </c>
      <c r="M408" t="s">
        <v>64</v>
      </c>
      <c r="N4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52</v>
      </c>
      <c r="O408" s="13" t="e">
        <f>VLOOKUP(TableMPI[[#This Row],[Label]],TableAvg[],2,FALSE)</f>
        <v>#N/A</v>
      </c>
      <c r="P408" s="13" t="e">
        <f>VLOOKUP(TableMPI[[#This Row],[Label]],TableAvg[],3,FALSE)</f>
        <v>#N/A</v>
      </c>
      <c r="Q408" s="13" t="e">
        <f>TableMPI[[#This Row],[Avg]]-$U$2*TableMPI[[#This Row],[StdDev]]</f>
        <v>#N/A</v>
      </c>
      <c r="R408" s="13" t="e">
        <f>TableMPI[[#This Row],[Avg]]+$U$2*TableMPI[[#This Row],[StdDev]]</f>
        <v>#N/A</v>
      </c>
      <c r="S408" s="13" t="e">
        <f>IF(AND(TableMPI[[#This Row],[total_time]]&gt;=TableMPI[[#This Row],[Low]], TableMPI[[#This Row],[total_time]]&lt;=TableMPI[[#This Row],[High]]),1,0)</f>
        <v>#N/A</v>
      </c>
    </row>
    <row r="409" spans="1:19" x14ac:dyDescent="0.25">
      <c r="A409" t="s">
        <v>15</v>
      </c>
      <c r="B409">
        <v>20000</v>
      </c>
      <c r="C409">
        <v>100</v>
      </c>
      <c r="D409">
        <v>100000</v>
      </c>
      <c r="E409">
        <v>51</v>
      </c>
      <c r="F409">
        <v>1</v>
      </c>
      <c r="G409">
        <v>47.842759999999998</v>
      </c>
      <c r="H409">
        <v>20.550872999999999</v>
      </c>
      <c r="I409">
        <v>23.554753999999999</v>
      </c>
      <c r="J409">
        <v>0.47109499999999999</v>
      </c>
      <c r="K409" t="str">
        <f t="shared" si="14"/>
        <v>7</v>
      </c>
      <c r="L409" t="s">
        <v>63</v>
      </c>
      <c r="M409" t="s">
        <v>64</v>
      </c>
      <c r="N4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51</v>
      </c>
      <c r="O409" s="13" t="e">
        <f>VLOOKUP(TableMPI[[#This Row],[Label]],TableAvg[],2,FALSE)</f>
        <v>#N/A</v>
      </c>
      <c r="P409" s="13" t="e">
        <f>VLOOKUP(TableMPI[[#This Row],[Label]],TableAvg[],3,FALSE)</f>
        <v>#N/A</v>
      </c>
      <c r="Q409" s="13" t="e">
        <f>TableMPI[[#This Row],[Avg]]-$U$2*TableMPI[[#This Row],[StdDev]]</f>
        <v>#N/A</v>
      </c>
      <c r="R409" s="13" t="e">
        <f>TableMPI[[#This Row],[Avg]]+$U$2*TableMPI[[#This Row],[StdDev]]</f>
        <v>#N/A</v>
      </c>
      <c r="S409" s="13" t="e">
        <f>IF(AND(TableMPI[[#This Row],[total_time]]&gt;=TableMPI[[#This Row],[Low]], TableMPI[[#This Row],[total_time]]&lt;=TableMPI[[#This Row],[High]]),1,0)</f>
        <v>#N/A</v>
      </c>
    </row>
    <row r="410" spans="1:19" x14ac:dyDescent="0.25">
      <c r="A410" t="s">
        <v>15</v>
      </c>
      <c r="B410">
        <v>20000</v>
      </c>
      <c r="C410">
        <v>100</v>
      </c>
      <c r="D410">
        <v>100000</v>
      </c>
      <c r="E410">
        <v>50</v>
      </c>
      <c r="F410">
        <v>1</v>
      </c>
      <c r="G410">
        <v>44.404671999999998</v>
      </c>
      <c r="H410">
        <v>16.5672</v>
      </c>
      <c r="I410">
        <v>26.856134000000001</v>
      </c>
      <c r="J410">
        <v>0.54808400000000002</v>
      </c>
      <c r="K410" t="str">
        <f t="shared" si="14"/>
        <v>7</v>
      </c>
      <c r="L410" t="s">
        <v>63</v>
      </c>
      <c r="M410" t="s">
        <v>64</v>
      </c>
      <c r="N4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50</v>
      </c>
      <c r="O410" s="13" t="e">
        <f>VLOOKUP(TableMPI[[#This Row],[Label]],TableAvg[],2,FALSE)</f>
        <v>#N/A</v>
      </c>
      <c r="P410" s="13" t="e">
        <f>VLOOKUP(TableMPI[[#This Row],[Label]],TableAvg[],3,FALSE)</f>
        <v>#N/A</v>
      </c>
      <c r="Q410" s="13" t="e">
        <f>TableMPI[[#This Row],[Avg]]-$U$2*TableMPI[[#This Row],[StdDev]]</f>
        <v>#N/A</v>
      </c>
      <c r="R410" s="13" t="e">
        <f>TableMPI[[#This Row],[Avg]]+$U$2*TableMPI[[#This Row],[StdDev]]</f>
        <v>#N/A</v>
      </c>
      <c r="S410" s="13" t="e">
        <f>IF(AND(TableMPI[[#This Row],[total_time]]&gt;=TableMPI[[#This Row],[Low]], TableMPI[[#This Row],[total_time]]&lt;=TableMPI[[#This Row],[High]]),1,0)</f>
        <v>#N/A</v>
      </c>
    </row>
    <row r="411" spans="1:19" x14ac:dyDescent="0.25">
      <c r="A411" t="s">
        <v>15</v>
      </c>
      <c r="B411">
        <v>20000</v>
      </c>
      <c r="C411">
        <v>100</v>
      </c>
      <c r="D411">
        <v>100000</v>
      </c>
      <c r="E411">
        <v>49</v>
      </c>
      <c r="F411">
        <v>1</v>
      </c>
      <c r="G411">
        <v>49.282187</v>
      </c>
      <c r="H411">
        <v>20.818438</v>
      </c>
      <c r="I411">
        <v>18.191002999999998</v>
      </c>
      <c r="J411">
        <v>0.37897900000000001</v>
      </c>
      <c r="K411" t="str">
        <f t="shared" si="14"/>
        <v>7</v>
      </c>
      <c r="L411" t="s">
        <v>63</v>
      </c>
      <c r="M411" t="s">
        <v>64</v>
      </c>
      <c r="N4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49</v>
      </c>
      <c r="O411" s="13" t="e">
        <f>VLOOKUP(TableMPI[[#This Row],[Label]],TableAvg[],2,FALSE)</f>
        <v>#N/A</v>
      </c>
      <c r="P411" s="13" t="e">
        <f>VLOOKUP(TableMPI[[#This Row],[Label]],TableAvg[],3,FALSE)</f>
        <v>#N/A</v>
      </c>
      <c r="Q411" s="13" t="e">
        <f>TableMPI[[#This Row],[Avg]]-$U$2*TableMPI[[#This Row],[StdDev]]</f>
        <v>#N/A</v>
      </c>
      <c r="R411" s="13" t="e">
        <f>TableMPI[[#This Row],[Avg]]+$U$2*TableMPI[[#This Row],[StdDev]]</f>
        <v>#N/A</v>
      </c>
      <c r="S411" s="13" t="e">
        <f>IF(AND(TableMPI[[#This Row],[total_time]]&gt;=TableMPI[[#This Row],[Low]], TableMPI[[#This Row],[total_time]]&lt;=TableMPI[[#This Row],[High]]),1,0)</f>
        <v>#N/A</v>
      </c>
    </row>
    <row r="412" spans="1:19" x14ac:dyDescent="0.25">
      <c r="A412" t="s">
        <v>15</v>
      </c>
      <c r="B412">
        <v>20000</v>
      </c>
      <c r="C412">
        <v>100</v>
      </c>
      <c r="D412">
        <v>100000</v>
      </c>
      <c r="E412">
        <v>48</v>
      </c>
      <c r="F412">
        <v>1</v>
      </c>
      <c r="G412">
        <v>51.348171999999998</v>
      </c>
      <c r="H412">
        <v>22.245186</v>
      </c>
      <c r="I412">
        <v>21.177712</v>
      </c>
      <c r="J412">
        <v>0.45058999999999999</v>
      </c>
      <c r="K412" t="str">
        <f t="shared" si="14"/>
        <v>7</v>
      </c>
      <c r="L412" t="s">
        <v>63</v>
      </c>
      <c r="M412" t="s">
        <v>64</v>
      </c>
      <c r="N4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48</v>
      </c>
      <c r="O412" s="13" t="e">
        <f>VLOOKUP(TableMPI[[#This Row],[Label]],TableAvg[],2,FALSE)</f>
        <v>#N/A</v>
      </c>
      <c r="P412" s="13" t="e">
        <f>VLOOKUP(TableMPI[[#This Row],[Label]],TableAvg[],3,FALSE)</f>
        <v>#N/A</v>
      </c>
      <c r="Q412" s="13" t="e">
        <f>TableMPI[[#This Row],[Avg]]-$U$2*TableMPI[[#This Row],[StdDev]]</f>
        <v>#N/A</v>
      </c>
      <c r="R412" s="13" t="e">
        <f>TableMPI[[#This Row],[Avg]]+$U$2*TableMPI[[#This Row],[StdDev]]</f>
        <v>#N/A</v>
      </c>
      <c r="S412" s="13" t="e">
        <f>IF(AND(TableMPI[[#This Row],[total_time]]&gt;=TableMPI[[#This Row],[Low]], TableMPI[[#This Row],[total_time]]&lt;=TableMPI[[#This Row],[High]]),1,0)</f>
        <v>#N/A</v>
      </c>
    </row>
    <row r="413" spans="1:19" x14ac:dyDescent="0.25">
      <c r="A413" t="s">
        <v>15</v>
      </c>
      <c r="B413">
        <v>20000</v>
      </c>
      <c r="C413">
        <v>100</v>
      </c>
      <c r="D413">
        <v>100000</v>
      </c>
      <c r="E413">
        <v>47</v>
      </c>
      <c r="F413">
        <v>1</v>
      </c>
      <c r="G413">
        <v>61.17633</v>
      </c>
      <c r="H413">
        <v>31.490331999999999</v>
      </c>
      <c r="I413">
        <v>19.949919999999999</v>
      </c>
      <c r="J413">
        <v>0.43369400000000002</v>
      </c>
      <c r="K413" t="str">
        <f t="shared" si="14"/>
        <v>7</v>
      </c>
      <c r="L413" t="s">
        <v>63</v>
      </c>
      <c r="M413" t="s">
        <v>64</v>
      </c>
      <c r="N4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47</v>
      </c>
      <c r="O413" s="13" t="e">
        <f>VLOOKUP(TableMPI[[#This Row],[Label]],TableAvg[],2,FALSE)</f>
        <v>#N/A</v>
      </c>
      <c r="P413" s="13" t="e">
        <f>VLOOKUP(TableMPI[[#This Row],[Label]],TableAvg[],3,FALSE)</f>
        <v>#N/A</v>
      </c>
      <c r="Q413" s="13" t="e">
        <f>TableMPI[[#This Row],[Avg]]-$U$2*TableMPI[[#This Row],[StdDev]]</f>
        <v>#N/A</v>
      </c>
      <c r="R413" s="13" t="e">
        <f>TableMPI[[#This Row],[Avg]]+$U$2*TableMPI[[#This Row],[StdDev]]</f>
        <v>#N/A</v>
      </c>
      <c r="S413" s="13" t="e">
        <f>IF(AND(TableMPI[[#This Row],[total_time]]&gt;=TableMPI[[#This Row],[Low]], TableMPI[[#This Row],[total_time]]&lt;=TableMPI[[#This Row],[High]]),1,0)</f>
        <v>#N/A</v>
      </c>
    </row>
    <row r="414" spans="1:19" x14ac:dyDescent="0.25">
      <c r="A414" t="s">
        <v>15</v>
      </c>
      <c r="B414">
        <v>20000</v>
      </c>
      <c r="C414">
        <v>100</v>
      </c>
      <c r="D414">
        <v>100000</v>
      </c>
      <c r="E414">
        <v>46</v>
      </c>
      <c r="F414">
        <v>1</v>
      </c>
      <c r="G414">
        <v>53.873922999999998</v>
      </c>
      <c r="H414">
        <v>24.086542999999999</v>
      </c>
      <c r="I414">
        <v>20.317864</v>
      </c>
      <c r="J414">
        <v>0.45150800000000002</v>
      </c>
      <c r="K414" t="str">
        <f t="shared" si="14"/>
        <v>7</v>
      </c>
      <c r="L414" t="s">
        <v>63</v>
      </c>
      <c r="M414" t="s">
        <v>64</v>
      </c>
      <c r="N4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46</v>
      </c>
      <c r="O414" s="13" t="e">
        <f>VLOOKUP(TableMPI[[#This Row],[Label]],TableAvg[],2,FALSE)</f>
        <v>#N/A</v>
      </c>
      <c r="P414" s="13" t="e">
        <f>VLOOKUP(TableMPI[[#This Row],[Label]],TableAvg[],3,FALSE)</f>
        <v>#N/A</v>
      </c>
      <c r="Q414" s="13" t="e">
        <f>TableMPI[[#This Row],[Avg]]-$U$2*TableMPI[[#This Row],[StdDev]]</f>
        <v>#N/A</v>
      </c>
      <c r="R414" s="13" t="e">
        <f>TableMPI[[#This Row],[Avg]]+$U$2*TableMPI[[#This Row],[StdDev]]</f>
        <v>#N/A</v>
      </c>
      <c r="S414" s="13" t="e">
        <f>IF(AND(TableMPI[[#This Row],[total_time]]&gt;=TableMPI[[#This Row],[Low]], TableMPI[[#This Row],[total_time]]&lt;=TableMPI[[#This Row],[High]]),1,0)</f>
        <v>#N/A</v>
      </c>
    </row>
    <row r="415" spans="1:19" x14ac:dyDescent="0.25">
      <c r="A415" t="s">
        <v>15</v>
      </c>
      <c r="B415">
        <v>20000</v>
      </c>
      <c r="C415">
        <v>100</v>
      </c>
      <c r="D415">
        <v>100000</v>
      </c>
      <c r="E415">
        <v>45</v>
      </c>
      <c r="F415">
        <v>1</v>
      </c>
      <c r="G415">
        <v>62.458573000000001</v>
      </c>
      <c r="H415">
        <v>31.874994000000001</v>
      </c>
      <c r="I415">
        <v>15.975773999999999</v>
      </c>
      <c r="J415">
        <v>0.36308600000000002</v>
      </c>
      <c r="K415" t="str">
        <f t="shared" si="14"/>
        <v>7</v>
      </c>
      <c r="L415" t="s">
        <v>63</v>
      </c>
      <c r="M415" t="s">
        <v>64</v>
      </c>
      <c r="N4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45</v>
      </c>
      <c r="O415" s="13" t="e">
        <f>VLOOKUP(TableMPI[[#This Row],[Label]],TableAvg[],2,FALSE)</f>
        <v>#N/A</v>
      </c>
      <c r="P415" s="13" t="e">
        <f>VLOOKUP(TableMPI[[#This Row],[Label]],TableAvg[],3,FALSE)</f>
        <v>#N/A</v>
      </c>
      <c r="Q415" s="13" t="e">
        <f>TableMPI[[#This Row],[Avg]]-$U$2*TableMPI[[#This Row],[StdDev]]</f>
        <v>#N/A</v>
      </c>
      <c r="R415" s="13" t="e">
        <f>TableMPI[[#This Row],[Avg]]+$U$2*TableMPI[[#This Row],[StdDev]]</f>
        <v>#N/A</v>
      </c>
      <c r="S415" s="13" t="e">
        <f>IF(AND(TableMPI[[#This Row],[total_time]]&gt;=TableMPI[[#This Row],[Low]], TableMPI[[#This Row],[total_time]]&lt;=TableMPI[[#This Row],[High]]),1,0)</f>
        <v>#N/A</v>
      </c>
    </row>
    <row r="416" spans="1:19" x14ac:dyDescent="0.25">
      <c r="A416" t="s">
        <v>15</v>
      </c>
      <c r="B416">
        <v>20000</v>
      </c>
      <c r="C416">
        <v>100</v>
      </c>
      <c r="D416">
        <v>100000</v>
      </c>
      <c r="E416">
        <v>44</v>
      </c>
      <c r="F416">
        <v>1</v>
      </c>
      <c r="G416">
        <v>57.046979</v>
      </c>
      <c r="H416">
        <v>25.585353999999999</v>
      </c>
      <c r="I416">
        <v>15.517322</v>
      </c>
      <c r="J416">
        <v>0.36086800000000002</v>
      </c>
      <c r="K416" t="str">
        <f t="shared" si="14"/>
        <v>7</v>
      </c>
      <c r="L416" t="s">
        <v>63</v>
      </c>
      <c r="M416" t="s">
        <v>64</v>
      </c>
      <c r="N4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44</v>
      </c>
      <c r="O416" s="13" t="e">
        <f>VLOOKUP(TableMPI[[#This Row],[Label]],TableAvg[],2,FALSE)</f>
        <v>#N/A</v>
      </c>
      <c r="P416" s="13" t="e">
        <f>VLOOKUP(TableMPI[[#This Row],[Label]],TableAvg[],3,FALSE)</f>
        <v>#N/A</v>
      </c>
      <c r="Q416" s="13" t="e">
        <f>TableMPI[[#This Row],[Avg]]-$U$2*TableMPI[[#This Row],[StdDev]]</f>
        <v>#N/A</v>
      </c>
      <c r="R416" s="13" t="e">
        <f>TableMPI[[#This Row],[Avg]]+$U$2*TableMPI[[#This Row],[StdDev]]</f>
        <v>#N/A</v>
      </c>
      <c r="S416" s="13" t="e">
        <f>IF(AND(TableMPI[[#This Row],[total_time]]&gt;=TableMPI[[#This Row],[Low]], TableMPI[[#This Row],[total_time]]&lt;=TableMPI[[#This Row],[High]]),1,0)</f>
        <v>#N/A</v>
      </c>
    </row>
    <row r="417" spans="1:19" x14ac:dyDescent="0.25">
      <c r="A417" t="s">
        <v>15</v>
      </c>
      <c r="B417">
        <v>20000</v>
      </c>
      <c r="C417">
        <v>100</v>
      </c>
      <c r="D417">
        <v>100000</v>
      </c>
      <c r="E417">
        <v>43</v>
      </c>
      <c r="F417">
        <v>1</v>
      </c>
      <c r="G417">
        <v>54.723500999999999</v>
      </c>
      <c r="H417">
        <v>22.468057999999999</v>
      </c>
      <c r="I417">
        <v>23.585799999999999</v>
      </c>
      <c r="J417">
        <v>0.56156700000000004</v>
      </c>
      <c r="K417" t="str">
        <f t="shared" si="14"/>
        <v>7</v>
      </c>
      <c r="L417" t="s">
        <v>63</v>
      </c>
      <c r="M417" t="s">
        <v>64</v>
      </c>
      <c r="N4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43</v>
      </c>
      <c r="O417" s="13" t="e">
        <f>VLOOKUP(TableMPI[[#This Row],[Label]],TableAvg[],2,FALSE)</f>
        <v>#N/A</v>
      </c>
      <c r="P417" s="13" t="e">
        <f>VLOOKUP(TableMPI[[#This Row],[Label]],TableAvg[],3,FALSE)</f>
        <v>#N/A</v>
      </c>
      <c r="Q417" s="13" t="e">
        <f>TableMPI[[#This Row],[Avg]]-$U$2*TableMPI[[#This Row],[StdDev]]</f>
        <v>#N/A</v>
      </c>
      <c r="R417" s="13" t="e">
        <f>TableMPI[[#This Row],[Avg]]+$U$2*TableMPI[[#This Row],[StdDev]]</f>
        <v>#N/A</v>
      </c>
      <c r="S417" s="13" t="e">
        <f>IF(AND(TableMPI[[#This Row],[total_time]]&gt;=TableMPI[[#This Row],[Low]], TableMPI[[#This Row],[total_time]]&lt;=TableMPI[[#This Row],[High]]),1,0)</f>
        <v>#N/A</v>
      </c>
    </row>
    <row r="418" spans="1:19" x14ac:dyDescent="0.25">
      <c r="A418" t="s">
        <v>15</v>
      </c>
      <c r="B418">
        <v>20000</v>
      </c>
      <c r="C418">
        <v>100</v>
      </c>
      <c r="D418">
        <v>100000</v>
      </c>
      <c r="E418">
        <v>42</v>
      </c>
      <c r="F418">
        <v>1</v>
      </c>
      <c r="G418">
        <v>48.072234999999999</v>
      </c>
      <c r="H418">
        <v>15.180132</v>
      </c>
      <c r="I418">
        <v>52.986469999999997</v>
      </c>
      <c r="J418">
        <v>1.2923530000000001</v>
      </c>
      <c r="K418" t="str">
        <f t="shared" si="14"/>
        <v>7</v>
      </c>
      <c r="L418" t="s">
        <v>63</v>
      </c>
      <c r="M418" t="s">
        <v>64</v>
      </c>
      <c r="N4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42</v>
      </c>
      <c r="O418" s="13" t="e">
        <f>VLOOKUP(TableMPI[[#This Row],[Label]],TableAvg[],2,FALSE)</f>
        <v>#N/A</v>
      </c>
      <c r="P418" s="13" t="e">
        <f>VLOOKUP(TableMPI[[#This Row],[Label]],TableAvg[],3,FALSE)</f>
        <v>#N/A</v>
      </c>
      <c r="Q418" s="13" t="e">
        <f>TableMPI[[#This Row],[Avg]]-$U$2*TableMPI[[#This Row],[StdDev]]</f>
        <v>#N/A</v>
      </c>
      <c r="R418" s="13" t="e">
        <f>TableMPI[[#This Row],[Avg]]+$U$2*TableMPI[[#This Row],[StdDev]]</f>
        <v>#N/A</v>
      </c>
      <c r="S418" s="13" t="e">
        <f>IF(AND(TableMPI[[#This Row],[total_time]]&gt;=TableMPI[[#This Row],[Low]], TableMPI[[#This Row],[total_time]]&lt;=TableMPI[[#This Row],[High]]),1,0)</f>
        <v>#N/A</v>
      </c>
    </row>
    <row r="419" spans="1:19" x14ac:dyDescent="0.25">
      <c r="A419" t="s">
        <v>15</v>
      </c>
      <c r="B419">
        <v>20000</v>
      </c>
      <c r="C419">
        <v>100</v>
      </c>
      <c r="D419">
        <v>100000</v>
      </c>
      <c r="E419">
        <v>41</v>
      </c>
      <c r="F419">
        <v>1</v>
      </c>
      <c r="G419">
        <v>45.204396000000003</v>
      </c>
      <c r="H419">
        <v>11.963393999999999</v>
      </c>
      <c r="I419">
        <v>30.395854</v>
      </c>
      <c r="J419">
        <v>0.75989600000000002</v>
      </c>
      <c r="K419" t="str">
        <f t="shared" si="14"/>
        <v>7</v>
      </c>
      <c r="L419" t="s">
        <v>63</v>
      </c>
      <c r="M419" t="s">
        <v>64</v>
      </c>
      <c r="N4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41</v>
      </c>
      <c r="O419" s="13" t="e">
        <f>VLOOKUP(TableMPI[[#This Row],[Label]],TableAvg[],2,FALSE)</f>
        <v>#N/A</v>
      </c>
      <c r="P419" s="13" t="e">
        <f>VLOOKUP(TableMPI[[#This Row],[Label]],TableAvg[],3,FALSE)</f>
        <v>#N/A</v>
      </c>
      <c r="Q419" s="13" t="e">
        <f>TableMPI[[#This Row],[Avg]]-$U$2*TableMPI[[#This Row],[StdDev]]</f>
        <v>#N/A</v>
      </c>
      <c r="R419" s="13" t="e">
        <f>TableMPI[[#This Row],[Avg]]+$U$2*TableMPI[[#This Row],[StdDev]]</f>
        <v>#N/A</v>
      </c>
      <c r="S419" s="13" t="e">
        <f>IF(AND(TableMPI[[#This Row],[total_time]]&gt;=TableMPI[[#This Row],[Low]], TableMPI[[#This Row],[total_time]]&lt;=TableMPI[[#This Row],[High]]),1,0)</f>
        <v>#N/A</v>
      </c>
    </row>
    <row r="420" spans="1:19" x14ac:dyDescent="0.25">
      <c r="A420" t="s">
        <v>15</v>
      </c>
      <c r="B420">
        <v>20000</v>
      </c>
      <c r="C420">
        <v>100</v>
      </c>
      <c r="D420">
        <v>100000</v>
      </c>
      <c r="E420">
        <v>40</v>
      </c>
      <c r="F420">
        <v>1</v>
      </c>
      <c r="G420">
        <v>52.092965</v>
      </c>
      <c r="H420">
        <v>17.901423999999999</v>
      </c>
      <c r="I420">
        <v>18.930779000000001</v>
      </c>
      <c r="J420">
        <v>0.48540499999999998</v>
      </c>
      <c r="K420" t="str">
        <f t="shared" si="14"/>
        <v>7</v>
      </c>
      <c r="L420" t="s">
        <v>63</v>
      </c>
      <c r="M420" t="s">
        <v>64</v>
      </c>
      <c r="N4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40</v>
      </c>
      <c r="O420" s="13" t="e">
        <f>VLOOKUP(TableMPI[[#This Row],[Label]],TableAvg[],2,FALSE)</f>
        <v>#N/A</v>
      </c>
      <c r="P420" s="13" t="e">
        <f>VLOOKUP(TableMPI[[#This Row],[Label]],TableAvg[],3,FALSE)</f>
        <v>#N/A</v>
      </c>
      <c r="Q420" s="13" t="e">
        <f>TableMPI[[#This Row],[Avg]]-$U$2*TableMPI[[#This Row],[StdDev]]</f>
        <v>#N/A</v>
      </c>
      <c r="R420" s="13" t="e">
        <f>TableMPI[[#This Row],[Avg]]+$U$2*TableMPI[[#This Row],[StdDev]]</f>
        <v>#N/A</v>
      </c>
      <c r="S420" s="13" t="e">
        <f>IF(AND(TableMPI[[#This Row],[total_time]]&gt;=TableMPI[[#This Row],[Low]], TableMPI[[#This Row],[total_time]]&lt;=TableMPI[[#This Row],[High]]),1,0)</f>
        <v>#N/A</v>
      </c>
    </row>
    <row r="421" spans="1:19" x14ac:dyDescent="0.25">
      <c r="A421" t="s">
        <v>15</v>
      </c>
      <c r="B421">
        <v>20000</v>
      </c>
      <c r="C421">
        <v>100</v>
      </c>
      <c r="D421">
        <v>100000</v>
      </c>
      <c r="E421">
        <v>39</v>
      </c>
      <c r="F421">
        <v>1</v>
      </c>
      <c r="G421">
        <v>53.169144000000003</v>
      </c>
      <c r="H421">
        <v>17.818847000000002</v>
      </c>
      <c r="I421">
        <v>21.014312</v>
      </c>
      <c r="J421">
        <v>0.55300800000000006</v>
      </c>
      <c r="K421" t="str">
        <f t="shared" si="14"/>
        <v>7</v>
      </c>
      <c r="L421" t="s">
        <v>63</v>
      </c>
      <c r="M421" t="s">
        <v>64</v>
      </c>
      <c r="N4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39</v>
      </c>
      <c r="O421" s="13" t="e">
        <f>VLOOKUP(TableMPI[[#This Row],[Label]],TableAvg[],2,FALSE)</f>
        <v>#N/A</v>
      </c>
      <c r="P421" s="13" t="e">
        <f>VLOOKUP(TableMPI[[#This Row],[Label]],TableAvg[],3,FALSE)</f>
        <v>#N/A</v>
      </c>
      <c r="Q421" s="13" t="e">
        <f>TableMPI[[#This Row],[Avg]]-$U$2*TableMPI[[#This Row],[StdDev]]</f>
        <v>#N/A</v>
      </c>
      <c r="R421" s="13" t="e">
        <f>TableMPI[[#This Row],[Avg]]+$U$2*TableMPI[[#This Row],[StdDev]]</f>
        <v>#N/A</v>
      </c>
      <c r="S421" s="13" t="e">
        <f>IF(AND(TableMPI[[#This Row],[total_time]]&gt;=TableMPI[[#This Row],[Low]], TableMPI[[#This Row],[total_time]]&lt;=TableMPI[[#This Row],[High]]),1,0)</f>
        <v>#N/A</v>
      </c>
    </row>
    <row r="422" spans="1:19" x14ac:dyDescent="0.25">
      <c r="A422" t="s">
        <v>15</v>
      </c>
      <c r="B422">
        <v>20000</v>
      </c>
      <c r="C422">
        <v>100</v>
      </c>
      <c r="D422">
        <v>100000</v>
      </c>
      <c r="E422">
        <v>38</v>
      </c>
      <c r="F422">
        <v>1</v>
      </c>
      <c r="G422">
        <v>61.351396999999999</v>
      </c>
      <c r="H422">
        <v>25.052038</v>
      </c>
      <c r="I422">
        <v>26.513113000000001</v>
      </c>
      <c r="J422">
        <v>0.71657099999999996</v>
      </c>
      <c r="K422" t="str">
        <f t="shared" si="14"/>
        <v>7</v>
      </c>
      <c r="L422" t="s">
        <v>63</v>
      </c>
      <c r="M422" t="s">
        <v>64</v>
      </c>
      <c r="N4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38</v>
      </c>
      <c r="O422" s="13" t="e">
        <f>VLOOKUP(TableMPI[[#This Row],[Label]],TableAvg[],2,FALSE)</f>
        <v>#N/A</v>
      </c>
      <c r="P422" s="13" t="e">
        <f>VLOOKUP(TableMPI[[#This Row],[Label]],TableAvg[],3,FALSE)</f>
        <v>#N/A</v>
      </c>
      <c r="Q422" s="13" t="e">
        <f>TableMPI[[#This Row],[Avg]]-$U$2*TableMPI[[#This Row],[StdDev]]</f>
        <v>#N/A</v>
      </c>
      <c r="R422" s="13" t="e">
        <f>TableMPI[[#This Row],[Avg]]+$U$2*TableMPI[[#This Row],[StdDev]]</f>
        <v>#N/A</v>
      </c>
      <c r="S422" s="13" t="e">
        <f>IF(AND(TableMPI[[#This Row],[total_time]]&gt;=TableMPI[[#This Row],[Low]], TableMPI[[#This Row],[total_time]]&lt;=TableMPI[[#This Row],[High]]),1,0)</f>
        <v>#N/A</v>
      </c>
    </row>
    <row r="423" spans="1:19" x14ac:dyDescent="0.25">
      <c r="A423" t="s">
        <v>15</v>
      </c>
      <c r="B423">
        <v>20000</v>
      </c>
      <c r="C423">
        <v>100</v>
      </c>
      <c r="D423">
        <v>100000</v>
      </c>
      <c r="E423">
        <v>37</v>
      </c>
      <c r="F423">
        <v>1</v>
      </c>
      <c r="G423">
        <v>52.304619000000002</v>
      </c>
      <c r="H423">
        <v>15.184742</v>
      </c>
      <c r="I423">
        <v>29.692542</v>
      </c>
      <c r="J423">
        <v>0.824793</v>
      </c>
      <c r="K423" t="str">
        <f t="shared" si="14"/>
        <v>7</v>
      </c>
      <c r="L423" t="s">
        <v>63</v>
      </c>
      <c r="M423" t="s">
        <v>64</v>
      </c>
      <c r="N4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37</v>
      </c>
      <c r="O423" s="13" t="e">
        <f>VLOOKUP(TableMPI[[#This Row],[Label]],TableAvg[],2,FALSE)</f>
        <v>#N/A</v>
      </c>
      <c r="P423" s="13" t="e">
        <f>VLOOKUP(TableMPI[[#This Row],[Label]],TableAvg[],3,FALSE)</f>
        <v>#N/A</v>
      </c>
      <c r="Q423" s="13" t="e">
        <f>TableMPI[[#This Row],[Avg]]-$U$2*TableMPI[[#This Row],[StdDev]]</f>
        <v>#N/A</v>
      </c>
      <c r="R423" s="13" t="e">
        <f>TableMPI[[#This Row],[Avg]]+$U$2*TableMPI[[#This Row],[StdDev]]</f>
        <v>#N/A</v>
      </c>
      <c r="S423" s="13" t="e">
        <f>IF(AND(TableMPI[[#This Row],[total_time]]&gt;=TableMPI[[#This Row],[Low]], TableMPI[[#This Row],[total_time]]&lt;=TableMPI[[#This Row],[High]]),1,0)</f>
        <v>#N/A</v>
      </c>
    </row>
    <row r="424" spans="1:19" x14ac:dyDescent="0.25">
      <c r="A424" t="s">
        <v>15</v>
      </c>
      <c r="B424">
        <v>20000</v>
      </c>
      <c r="C424">
        <v>100</v>
      </c>
      <c r="D424">
        <v>100000</v>
      </c>
      <c r="E424">
        <v>36</v>
      </c>
      <c r="F424">
        <v>1</v>
      </c>
      <c r="G424">
        <v>57.318119000000003</v>
      </c>
      <c r="H424">
        <v>19.153281</v>
      </c>
      <c r="I424">
        <v>19.668330999999998</v>
      </c>
      <c r="J424">
        <v>0.56195200000000001</v>
      </c>
      <c r="K424" t="str">
        <f t="shared" si="14"/>
        <v>7</v>
      </c>
      <c r="L424" t="s">
        <v>63</v>
      </c>
      <c r="M424" t="s">
        <v>64</v>
      </c>
      <c r="N4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36</v>
      </c>
      <c r="O424" s="13" t="e">
        <f>VLOOKUP(TableMPI[[#This Row],[Label]],TableAvg[],2,FALSE)</f>
        <v>#N/A</v>
      </c>
      <c r="P424" s="13" t="e">
        <f>VLOOKUP(TableMPI[[#This Row],[Label]],TableAvg[],3,FALSE)</f>
        <v>#N/A</v>
      </c>
      <c r="Q424" s="13" t="e">
        <f>TableMPI[[#This Row],[Avg]]-$U$2*TableMPI[[#This Row],[StdDev]]</f>
        <v>#N/A</v>
      </c>
      <c r="R424" s="13" t="e">
        <f>TableMPI[[#This Row],[Avg]]+$U$2*TableMPI[[#This Row],[StdDev]]</f>
        <v>#N/A</v>
      </c>
      <c r="S424" s="13" t="e">
        <f>IF(AND(TableMPI[[#This Row],[total_time]]&gt;=TableMPI[[#This Row],[Low]], TableMPI[[#This Row],[total_time]]&lt;=TableMPI[[#This Row],[High]]),1,0)</f>
        <v>#N/A</v>
      </c>
    </row>
    <row r="425" spans="1:19" x14ac:dyDescent="0.25">
      <c r="A425" t="s">
        <v>15</v>
      </c>
      <c r="B425">
        <v>20000</v>
      </c>
      <c r="C425">
        <v>100</v>
      </c>
      <c r="D425">
        <v>100000</v>
      </c>
      <c r="E425">
        <v>35</v>
      </c>
      <c r="F425">
        <v>1</v>
      </c>
      <c r="G425">
        <v>55.018518</v>
      </c>
      <c r="H425">
        <v>16.173915999999998</v>
      </c>
      <c r="I425">
        <v>20.948229999999999</v>
      </c>
      <c r="J425">
        <v>0.616124</v>
      </c>
      <c r="K425" t="str">
        <f t="shared" ref="K425:K453" si="15">MID(M425,22,1)</f>
        <v>7</v>
      </c>
      <c r="L425" t="s">
        <v>63</v>
      </c>
      <c r="M425" t="s">
        <v>64</v>
      </c>
      <c r="N4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35</v>
      </c>
      <c r="O425" s="13" t="e">
        <f>VLOOKUP(TableMPI[[#This Row],[Label]],TableAvg[],2,FALSE)</f>
        <v>#N/A</v>
      </c>
      <c r="P425" s="13" t="e">
        <f>VLOOKUP(TableMPI[[#This Row],[Label]],TableAvg[],3,FALSE)</f>
        <v>#N/A</v>
      </c>
      <c r="Q425" s="13" t="e">
        <f>TableMPI[[#This Row],[Avg]]-$U$2*TableMPI[[#This Row],[StdDev]]</f>
        <v>#N/A</v>
      </c>
      <c r="R425" s="13" t="e">
        <f>TableMPI[[#This Row],[Avg]]+$U$2*TableMPI[[#This Row],[StdDev]]</f>
        <v>#N/A</v>
      </c>
      <c r="S425" s="13" t="e">
        <f>IF(AND(TableMPI[[#This Row],[total_time]]&gt;=TableMPI[[#This Row],[Low]], TableMPI[[#This Row],[total_time]]&lt;=TableMPI[[#This Row],[High]]),1,0)</f>
        <v>#N/A</v>
      </c>
    </row>
    <row r="426" spans="1:19" x14ac:dyDescent="0.25">
      <c r="A426" t="s">
        <v>15</v>
      </c>
      <c r="B426">
        <v>20000</v>
      </c>
      <c r="C426">
        <v>100</v>
      </c>
      <c r="D426">
        <v>100000</v>
      </c>
      <c r="E426">
        <v>34</v>
      </c>
      <c r="F426">
        <v>1</v>
      </c>
      <c r="G426">
        <v>62.091116</v>
      </c>
      <c r="H426">
        <v>21.798921</v>
      </c>
      <c r="I426">
        <v>18.290067000000001</v>
      </c>
      <c r="J426">
        <v>0.55424399999999996</v>
      </c>
      <c r="K426" t="str">
        <f t="shared" si="15"/>
        <v>7</v>
      </c>
      <c r="L426" t="s">
        <v>63</v>
      </c>
      <c r="M426" t="s">
        <v>64</v>
      </c>
      <c r="N4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34</v>
      </c>
      <c r="O426" s="13" t="e">
        <f>VLOOKUP(TableMPI[[#This Row],[Label]],TableAvg[],2,FALSE)</f>
        <v>#N/A</v>
      </c>
      <c r="P426" s="13" t="e">
        <f>VLOOKUP(TableMPI[[#This Row],[Label]],TableAvg[],3,FALSE)</f>
        <v>#N/A</v>
      </c>
      <c r="Q426" s="13" t="e">
        <f>TableMPI[[#This Row],[Avg]]-$U$2*TableMPI[[#This Row],[StdDev]]</f>
        <v>#N/A</v>
      </c>
      <c r="R426" s="13" t="e">
        <f>TableMPI[[#This Row],[Avg]]+$U$2*TableMPI[[#This Row],[StdDev]]</f>
        <v>#N/A</v>
      </c>
      <c r="S426" s="13" t="e">
        <f>IF(AND(TableMPI[[#This Row],[total_time]]&gt;=TableMPI[[#This Row],[Low]], TableMPI[[#This Row],[total_time]]&lt;=TableMPI[[#This Row],[High]]),1,0)</f>
        <v>#N/A</v>
      </c>
    </row>
    <row r="427" spans="1:19" x14ac:dyDescent="0.25">
      <c r="A427" t="s">
        <v>15</v>
      </c>
      <c r="B427">
        <v>20000</v>
      </c>
      <c r="C427">
        <v>100</v>
      </c>
      <c r="D427">
        <v>100000</v>
      </c>
      <c r="E427">
        <v>33</v>
      </c>
      <c r="F427">
        <v>1</v>
      </c>
      <c r="G427">
        <v>51.938867999999999</v>
      </c>
      <c r="H427">
        <v>10.794506999999999</v>
      </c>
      <c r="I427">
        <v>16.541157999999999</v>
      </c>
      <c r="J427">
        <v>0.51691100000000001</v>
      </c>
      <c r="K427" t="str">
        <f t="shared" si="15"/>
        <v>7</v>
      </c>
      <c r="L427" t="s">
        <v>63</v>
      </c>
      <c r="M427" t="s">
        <v>64</v>
      </c>
      <c r="N4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33</v>
      </c>
      <c r="O427" s="13" t="e">
        <f>VLOOKUP(TableMPI[[#This Row],[Label]],TableAvg[],2,FALSE)</f>
        <v>#N/A</v>
      </c>
      <c r="P427" s="13" t="e">
        <f>VLOOKUP(TableMPI[[#This Row],[Label]],TableAvg[],3,FALSE)</f>
        <v>#N/A</v>
      </c>
      <c r="Q427" s="13" t="e">
        <f>TableMPI[[#This Row],[Avg]]-$U$2*TableMPI[[#This Row],[StdDev]]</f>
        <v>#N/A</v>
      </c>
      <c r="R427" s="13" t="e">
        <f>TableMPI[[#This Row],[Avg]]+$U$2*TableMPI[[#This Row],[StdDev]]</f>
        <v>#N/A</v>
      </c>
      <c r="S427" s="13" t="e">
        <f>IF(AND(TableMPI[[#This Row],[total_time]]&gt;=TableMPI[[#This Row],[Low]], TableMPI[[#This Row],[total_time]]&lt;=TableMPI[[#This Row],[High]]),1,0)</f>
        <v>#N/A</v>
      </c>
    </row>
    <row r="428" spans="1:19" x14ac:dyDescent="0.25">
      <c r="A428" t="s">
        <v>15</v>
      </c>
      <c r="B428">
        <v>20000</v>
      </c>
      <c r="C428">
        <v>100</v>
      </c>
      <c r="D428">
        <v>100000</v>
      </c>
      <c r="E428">
        <v>32</v>
      </c>
      <c r="F428">
        <v>1</v>
      </c>
      <c r="G428">
        <v>50.069284000000003</v>
      </c>
      <c r="H428">
        <v>7.6085430000000001</v>
      </c>
      <c r="I428">
        <v>16.125204</v>
      </c>
      <c r="J428">
        <v>0.52016799999999996</v>
      </c>
      <c r="K428" t="str">
        <f t="shared" si="15"/>
        <v>7</v>
      </c>
      <c r="L428" t="s">
        <v>63</v>
      </c>
      <c r="M428" t="s">
        <v>64</v>
      </c>
      <c r="N4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32</v>
      </c>
      <c r="O428" s="13" t="e">
        <f>VLOOKUP(TableMPI[[#This Row],[Label]],TableAvg[],2,FALSE)</f>
        <v>#N/A</v>
      </c>
      <c r="P428" s="13" t="e">
        <f>VLOOKUP(TableMPI[[#This Row],[Label]],TableAvg[],3,FALSE)</f>
        <v>#N/A</v>
      </c>
      <c r="Q428" s="13" t="e">
        <f>TableMPI[[#This Row],[Avg]]-$U$2*TableMPI[[#This Row],[StdDev]]</f>
        <v>#N/A</v>
      </c>
      <c r="R428" s="13" t="e">
        <f>TableMPI[[#This Row],[Avg]]+$U$2*TableMPI[[#This Row],[StdDev]]</f>
        <v>#N/A</v>
      </c>
      <c r="S428" s="13" t="e">
        <f>IF(AND(TableMPI[[#This Row],[total_time]]&gt;=TableMPI[[#This Row],[Low]], TableMPI[[#This Row],[total_time]]&lt;=TableMPI[[#This Row],[High]]),1,0)</f>
        <v>#N/A</v>
      </c>
    </row>
    <row r="429" spans="1:19" x14ac:dyDescent="0.25">
      <c r="A429" t="s">
        <v>15</v>
      </c>
      <c r="B429">
        <v>20000</v>
      </c>
      <c r="C429">
        <v>100</v>
      </c>
      <c r="D429">
        <v>100000</v>
      </c>
      <c r="E429">
        <v>31</v>
      </c>
      <c r="F429">
        <v>1</v>
      </c>
      <c r="G429">
        <v>53.195900000000002</v>
      </c>
      <c r="H429">
        <v>8.9272369999999999</v>
      </c>
      <c r="I429">
        <v>17.765872999999999</v>
      </c>
      <c r="J429">
        <v>0.59219599999999994</v>
      </c>
      <c r="K429" t="str">
        <f t="shared" si="15"/>
        <v>7</v>
      </c>
      <c r="L429" t="s">
        <v>63</v>
      </c>
      <c r="M429" t="s">
        <v>64</v>
      </c>
      <c r="N4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31</v>
      </c>
      <c r="O429" s="13" t="e">
        <f>VLOOKUP(TableMPI[[#This Row],[Label]],TableAvg[],2,FALSE)</f>
        <v>#N/A</v>
      </c>
      <c r="P429" s="13" t="e">
        <f>VLOOKUP(TableMPI[[#This Row],[Label]],TableAvg[],3,FALSE)</f>
        <v>#N/A</v>
      </c>
      <c r="Q429" s="13" t="e">
        <f>TableMPI[[#This Row],[Avg]]-$U$2*TableMPI[[#This Row],[StdDev]]</f>
        <v>#N/A</v>
      </c>
      <c r="R429" s="13" t="e">
        <f>TableMPI[[#This Row],[Avg]]+$U$2*TableMPI[[#This Row],[StdDev]]</f>
        <v>#N/A</v>
      </c>
      <c r="S429" s="13" t="e">
        <f>IF(AND(TableMPI[[#This Row],[total_time]]&gt;=TableMPI[[#This Row],[Low]], TableMPI[[#This Row],[total_time]]&lt;=TableMPI[[#This Row],[High]]),1,0)</f>
        <v>#N/A</v>
      </c>
    </row>
    <row r="430" spans="1:19" x14ac:dyDescent="0.25">
      <c r="A430" t="s">
        <v>15</v>
      </c>
      <c r="B430">
        <v>20000</v>
      </c>
      <c r="C430">
        <v>100</v>
      </c>
      <c r="D430">
        <v>100000</v>
      </c>
      <c r="E430">
        <v>30</v>
      </c>
      <c r="F430">
        <v>1</v>
      </c>
      <c r="G430">
        <v>52.238180999999997</v>
      </c>
      <c r="H430">
        <v>6.5805920000000002</v>
      </c>
      <c r="I430">
        <v>18.662735000000001</v>
      </c>
      <c r="J430">
        <v>0.64354299999999998</v>
      </c>
      <c r="K430" t="str">
        <f t="shared" si="15"/>
        <v>7</v>
      </c>
      <c r="L430" t="s">
        <v>63</v>
      </c>
      <c r="M430" t="s">
        <v>64</v>
      </c>
      <c r="N4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30</v>
      </c>
      <c r="O430" s="13" t="e">
        <f>VLOOKUP(TableMPI[[#This Row],[Label]],TableAvg[],2,FALSE)</f>
        <v>#N/A</v>
      </c>
      <c r="P430" s="13" t="e">
        <f>VLOOKUP(TableMPI[[#This Row],[Label]],TableAvg[],3,FALSE)</f>
        <v>#N/A</v>
      </c>
      <c r="Q430" s="13" t="e">
        <f>TableMPI[[#This Row],[Avg]]-$U$2*TableMPI[[#This Row],[StdDev]]</f>
        <v>#N/A</v>
      </c>
      <c r="R430" s="13" t="e">
        <f>TableMPI[[#This Row],[Avg]]+$U$2*TableMPI[[#This Row],[StdDev]]</f>
        <v>#N/A</v>
      </c>
      <c r="S430" s="13" t="e">
        <f>IF(AND(TableMPI[[#This Row],[total_time]]&gt;=TableMPI[[#This Row],[Low]], TableMPI[[#This Row],[total_time]]&lt;=TableMPI[[#This Row],[High]]),1,0)</f>
        <v>#N/A</v>
      </c>
    </row>
    <row r="431" spans="1:19" x14ac:dyDescent="0.25">
      <c r="A431" t="s">
        <v>15</v>
      </c>
      <c r="B431">
        <v>20000</v>
      </c>
      <c r="C431">
        <v>100</v>
      </c>
      <c r="D431">
        <v>100000</v>
      </c>
      <c r="E431">
        <v>29</v>
      </c>
      <c r="F431">
        <v>1</v>
      </c>
      <c r="G431">
        <v>53.837752999999999</v>
      </c>
      <c r="H431">
        <v>7.1902340000000002</v>
      </c>
      <c r="I431">
        <v>19.381471999999999</v>
      </c>
      <c r="J431">
        <v>0.692195</v>
      </c>
      <c r="K431" t="str">
        <f t="shared" si="15"/>
        <v>7</v>
      </c>
      <c r="L431" t="s">
        <v>63</v>
      </c>
      <c r="M431" t="s">
        <v>64</v>
      </c>
      <c r="N4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29</v>
      </c>
      <c r="O431" s="13" t="e">
        <f>VLOOKUP(TableMPI[[#This Row],[Label]],TableAvg[],2,FALSE)</f>
        <v>#N/A</v>
      </c>
      <c r="P431" s="13" t="e">
        <f>VLOOKUP(TableMPI[[#This Row],[Label]],TableAvg[],3,FALSE)</f>
        <v>#N/A</v>
      </c>
      <c r="Q431" s="13" t="e">
        <f>TableMPI[[#This Row],[Avg]]-$U$2*TableMPI[[#This Row],[StdDev]]</f>
        <v>#N/A</v>
      </c>
      <c r="R431" s="13" t="e">
        <f>TableMPI[[#This Row],[Avg]]+$U$2*TableMPI[[#This Row],[StdDev]]</f>
        <v>#N/A</v>
      </c>
      <c r="S431" s="13" t="e">
        <f>IF(AND(TableMPI[[#This Row],[total_time]]&gt;=TableMPI[[#This Row],[Low]], TableMPI[[#This Row],[total_time]]&lt;=TableMPI[[#This Row],[High]]),1,0)</f>
        <v>#N/A</v>
      </c>
    </row>
    <row r="432" spans="1:19" x14ac:dyDescent="0.25">
      <c r="A432" t="s">
        <v>15</v>
      </c>
      <c r="B432">
        <v>20000</v>
      </c>
      <c r="C432">
        <v>100</v>
      </c>
      <c r="D432">
        <v>100000</v>
      </c>
      <c r="E432">
        <v>28</v>
      </c>
      <c r="F432">
        <v>1</v>
      </c>
      <c r="G432">
        <v>58.155422999999999</v>
      </c>
      <c r="H432">
        <v>9.8430289999999996</v>
      </c>
      <c r="I432">
        <v>15.546666</v>
      </c>
      <c r="J432">
        <v>0.57580200000000004</v>
      </c>
      <c r="K432" t="str">
        <f t="shared" si="15"/>
        <v>7</v>
      </c>
      <c r="L432" t="s">
        <v>63</v>
      </c>
      <c r="M432" t="s">
        <v>64</v>
      </c>
      <c r="N4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28</v>
      </c>
      <c r="O432" s="13" t="e">
        <f>VLOOKUP(TableMPI[[#This Row],[Label]],TableAvg[],2,FALSE)</f>
        <v>#N/A</v>
      </c>
      <c r="P432" s="13" t="e">
        <f>VLOOKUP(TableMPI[[#This Row],[Label]],TableAvg[],3,FALSE)</f>
        <v>#N/A</v>
      </c>
      <c r="Q432" s="13" t="e">
        <f>TableMPI[[#This Row],[Avg]]-$U$2*TableMPI[[#This Row],[StdDev]]</f>
        <v>#N/A</v>
      </c>
      <c r="R432" s="13" t="e">
        <f>TableMPI[[#This Row],[Avg]]+$U$2*TableMPI[[#This Row],[StdDev]]</f>
        <v>#N/A</v>
      </c>
      <c r="S432" s="13" t="e">
        <f>IF(AND(TableMPI[[#This Row],[total_time]]&gt;=TableMPI[[#This Row],[Low]], TableMPI[[#This Row],[total_time]]&lt;=TableMPI[[#This Row],[High]]),1,0)</f>
        <v>#N/A</v>
      </c>
    </row>
    <row r="433" spans="1:19" x14ac:dyDescent="0.25">
      <c r="A433" t="s">
        <v>15</v>
      </c>
      <c r="B433">
        <v>20000</v>
      </c>
      <c r="C433">
        <v>100</v>
      </c>
      <c r="D433">
        <v>100000</v>
      </c>
      <c r="E433">
        <v>27</v>
      </c>
      <c r="F433">
        <v>1</v>
      </c>
      <c r="G433">
        <v>53.587955000000001</v>
      </c>
      <c r="H433">
        <v>3.6068479999999998</v>
      </c>
      <c r="I433">
        <v>12.500116999999999</v>
      </c>
      <c r="J433">
        <v>0.48077399999999998</v>
      </c>
      <c r="K433" t="str">
        <f t="shared" si="15"/>
        <v>7</v>
      </c>
      <c r="L433" t="s">
        <v>63</v>
      </c>
      <c r="M433" t="s">
        <v>64</v>
      </c>
      <c r="N4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27</v>
      </c>
      <c r="O433" s="13" t="e">
        <f>VLOOKUP(TableMPI[[#This Row],[Label]],TableAvg[],2,FALSE)</f>
        <v>#N/A</v>
      </c>
      <c r="P433" s="13" t="e">
        <f>VLOOKUP(TableMPI[[#This Row],[Label]],TableAvg[],3,FALSE)</f>
        <v>#N/A</v>
      </c>
      <c r="Q433" s="13" t="e">
        <f>TableMPI[[#This Row],[Avg]]-$U$2*TableMPI[[#This Row],[StdDev]]</f>
        <v>#N/A</v>
      </c>
      <c r="R433" s="13" t="e">
        <f>TableMPI[[#This Row],[Avg]]+$U$2*TableMPI[[#This Row],[StdDev]]</f>
        <v>#N/A</v>
      </c>
      <c r="S433" s="13" t="e">
        <f>IF(AND(TableMPI[[#This Row],[total_time]]&gt;=TableMPI[[#This Row],[Low]], TableMPI[[#This Row],[total_time]]&lt;=TableMPI[[#This Row],[High]]),1,0)</f>
        <v>#N/A</v>
      </c>
    </row>
    <row r="434" spans="1:19" x14ac:dyDescent="0.25">
      <c r="A434" t="s">
        <v>15</v>
      </c>
      <c r="B434">
        <v>20000</v>
      </c>
      <c r="C434">
        <v>100</v>
      </c>
      <c r="D434">
        <v>100000</v>
      </c>
      <c r="E434">
        <v>26</v>
      </c>
      <c r="F434">
        <v>1</v>
      </c>
      <c r="G434">
        <v>56.851035000000003</v>
      </c>
      <c r="H434">
        <v>4.24024</v>
      </c>
      <c r="I434">
        <v>18.462052</v>
      </c>
      <c r="J434">
        <v>0.73848199999999997</v>
      </c>
      <c r="K434" t="str">
        <f t="shared" si="15"/>
        <v>7</v>
      </c>
      <c r="L434" t="s">
        <v>63</v>
      </c>
      <c r="M434" t="s">
        <v>64</v>
      </c>
      <c r="N4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26</v>
      </c>
      <c r="O434" s="13" t="e">
        <f>VLOOKUP(TableMPI[[#This Row],[Label]],TableAvg[],2,FALSE)</f>
        <v>#N/A</v>
      </c>
      <c r="P434" s="13" t="e">
        <f>VLOOKUP(TableMPI[[#This Row],[Label]],TableAvg[],3,FALSE)</f>
        <v>#N/A</v>
      </c>
      <c r="Q434" s="13" t="e">
        <f>TableMPI[[#This Row],[Avg]]-$U$2*TableMPI[[#This Row],[StdDev]]</f>
        <v>#N/A</v>
      </c>
      <c r="R434" s="13" t="e">
        <f>TableMPI[[#This Row],[Avg]]+$U$2*TableMPI[[#This Row],[StdDev]]</f>
        <v>#N/A</v>
      </c>
      <c r="S434" s="13" t="e">
        <f>IF(AND(TableMPI[[#This Row],[total_time]]&gt;=TableMPI[[#This Row],[Low]], TableMPI[[#This Row],[total_time]]&lt;=TableMPI[[#This Row],[High]]),1,0)</f>
        <v>#N/A</v>
      </c>
    </row>
    <row r="435" spans="1:19" x14ac:dyDescent="0.25">
      <c r="A435" t="s">
        <v>15</v>
      </c>
      <c r="B435">
        <v>20000</v>
      </c>
      <c r="C435">
        <v>100</v>
      </c>
      <c r="D435">
        <v>100000</v>
      </c>
      <c r="E435">
        <v>25</v>
      </c>
      <c r="F435">
        <v>1</v>
      </c>
      <c r="G435">
        <v>57.639868999999997</v>
      </c>
      <c r="H435">
        <v>3.02345</v>
      </c>
      <c r="I435">
        <v>29.002354</v>
      </c>
      <c r="J435">
        <v>1.208431</v>
      </c>
      <c r="K435" t="str">
        <f t="shared" si="15"/>
        <v>7</v>
      </c>
      <c r="L435" t="s">
        <v>63</v>
      </c>
      <c r="M435" t="s">
        <v>64</v>
      </c>
      <c r="N4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25</v>
      </c>
      <c r="O435" s="13" t="e">
        <f>VLOOKUP(TableMPI[[#This Row],[Label]],TableAvg[],2,FALSE)</f>
        <v>#N/A</v>
      </c>
      <c r="P435" s="13" t="e">
        <f>VLOOKUP(TableMPI[[#This Row],[Label]],TableAvg[],3,FALSE)</f>
        <v>#N/A</v>
      </c>
      <c r="Q435" s="13" t="e">
        <f>TableMPI[[#This Row],[Avg]]-$U$2*TableMPI[[#This Row],[StdDev]]</f>
        <v>#N/A</v>
      </c>
      <c r="R435" s="13" t="e">
        <f>TableMPI[[#This Row],[Avg]]+$U$2*TableMPI[[#This Row],[StdDev]]</f>
        <v>#N/A</v>
      </c>
      <c r="S435" s="13" t="e">
        <f>IF(AND(TableMPI[[#This Row],[total_time]]&gt;=TableMPI[[#This Row],[Low]], TableMPI[[#This Row],[total_time]]&lt;=TableMPI[[#This Row],[High]]),1,0)</f>
        <v>#N/A</v>
      </c>
    </row>
    <row r="436" spans="1:19" x14ac:dyDescent="0.25">
      <c r="A436" t="s">
        <v>15</v>
      </c>
      <c r="B436">
        <v>20000</v>
      </c>
      <c r="C436">
        <v>100</v>
      </c>
      <c r="D436">
        <v>100000</v>
      </c>
      <c r="E436">
        <v>24</v>
      </c>
      <c r="F436">
        <v>1</v>
      </c>
      <c r="G436">
        <v>57.070023999999997</v>
      </c>
      <c r="H436">
        <v>1.0372939999999999</v>
      </c>
      <c r="I436">
        <v>11.608292</v>
      </c>
      <c r="J436">
        <v>0.50470800000000005</v>
      </c>
      <c r="K436" t="str">
        <f t="shared" si="15"/>
        <v>7</v>
      </c>
      <c r="L436" t="s">
        <v>63</v>
      </c>
      <c r="M436" t="s">
        <v>64</v>
      </c>
      <c r="N4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24</v>
      </c>
      <c r="O436" s="13" t="e">
        <f>VLOOKUP(TableMPI[[#This Row],[Label]],TableAvg[],2,FALSE)</f>
        <v>#N/A</v>
      </c>
      <c r="P436" s="13" t="e">
        <f>VLOOKUP(TableMPI[[#This Row],[Label]],TableAvg[],3,FALSE)</f>
        <v>#N/A</v>
      </c>
      <c r="Q436" s="13" t="e">
        <f>TableMPI[[#This Row],[Avg]]-$U$2*TableMPI[[#This Row],[StdDev]]</f>
        <v>#N/A</v>
      </c>
      <c r="R436" s="13" t="e">
        <f>TableMPI[[#This Row],[Avg]]+$U$2*TableMPI[[#This Row],[StdDev]]</f>
        <v>#N/A</v>
      </c>
      <c r="S436" s="13" t="e">
        <f>IF(AND(TableMPI[[#This Row],[total_time]]&gt;=TableMPI[[#This Row],[Low]], TableMPI[[#This Row],[total_time]]&lt;=TableMPI[[#This Row],[High]]),1,0)</f>
        <v>#N/A</v>
      </c>
    </row>
    <row r="437" spans="1:19" x14ac:dyDescent="0.25">
      <c r="A437" t="s">
        <v>15</v>
      </c>
      <c r="B437">
        <v>20000</v>
      </c>
      <c r="C437">
        <v>100</v>
      </c>
      <c r="D437">
        <v>100000</v>
      </c>
      <c r="E437">
        <v>23</v>
      </c>
      <c r="F437">
        <v>1</v>
      </c>
      <c r="G437">
        <v>59.874254000000001</v>
      </c>
      <c r="H437">
        <v>1.1667829999999999</v>
      </c>
      <c r="I437">
        <v>14.075051</v>
      </c>
      <c r="J437">
        <v>0.63977499999999998</v>
      </c>
      <c r="K437" t="str">
        <f t="shared" si="15"/>
        <v>7</v>
      </c>
      <c r="L437" t="s">
        <v>63</v>
      </c>
      <c r="M437" t="s">
        <v>64</v>
      </c>
      <c r="N4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23</v>
      </c>
      <c r="O437" s="13" t="e">
        <f>VLOOKUP(TableMPI[[#This Row],[Label]],TableAvg[],2,FALSE)</f>
        <v>#N/A</v>
      </c>
      <c r="P437" s="13" t="e">
        <f>VLOOKUP(TableMPI[[#This Row],[Label]],TableAvg[],3,FALSE)</f>
        <v>#N/A</v>
      </c>
      <c r="Q437" s="13" t="e">
        <f>TableMPI[[#This Row],[Avg]]-$U$2*TableMPI[[#This Row],[StdDev]]</f>
        <v>#N/A</v>
      </c>
      <c r="R437" s="13" t="e">
        <f>TableMPI[[#This Row],[Avg]]+$U$2*TableMPI[[#This Row],[StdDev]]</f>
        <v>#N/A</v>
      </c>
      <c r="S437" s="13" t="e">
        <f>IF(AND(TableMPI[[#This Row],[total_time]]&gt;=TableMPI[[#This Row],[Low]], TableMPI[[#This Row],[total_time]]&lt;=TableMPI[[#This Row],[High]]),1,0)</f>
        <v>#N/A</v>
      </c>
    </row>
    <row r="438" spans="1:19" x14ac:dyDescent="0.25">
      <c r="A438" t="s">
        <v>15</v>
      </c>
      <c r="B438">
        <v>20000</v>
      </c>
      <c r="C438">
        <v>100</v>
      </c>
      <c r="D438">
        <v>100000</v>
      </c>
      <c r="E438">
        <v>22</v>
      </c>
      <c r="F438">
        <v>1</v>
      </c>
      <c r="G438">
        <v>62.696005</v>
      </c>
      <c r="H438">
        <v>1.079137</v>
      </c>
      <c r="I438">
        <v>11.247037000000001</v>
      </c>
      <c r="J438">
        <v>0.53557299999999997</v>
      </c>
      <c r="K438" t="str">
        <f t="shared" si="15"/>
        <v>7</v>
      </c>
      <c r="L438" t="s">
        <v>63</v>
      </c>
      <c r="M438" t="s">
        <v>64</v>
      </c>
      <c r="N4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22</v>
      </c>
      <c r="O438" s="13" t="e">
        <f>VLOOKUP(TableMPI[[#This Row],[Label]],TableAvg[],2,FALSE)</f>
        <v>#N/A</v>
      </c>
      <c r="P438" s="13" t="e">
        <f>VLOOKUP(TableMPI[[#This Row],[Label]],TableAvg[],3,FALSE)</f>
        <v>#N/A</v>
      </c>
      <c r="Q438" s="13" t="e">
        <f>TableMPI[[#This Row],[Avg]]-$U$2*TableMPI[[#This Row],[StdDev]]</f>
        <v>#N/A</v>
      </c>
      <c r="R438" s="13" t="e">
        <f>TableMPI[[#This Row],[Avg]]+$U$2*TableMPI[[#This Row],[StdDev]]</f>
        <v>#N/A</v>
      </c>
      <c r="S438" s="13" t="e">
        <f>IF(AND(TableMPI[[#This Row],[total_time]]&gt;=TableMPI[[#This Row],[Low]], TableMPI[[#This Row],[total_time]]&lt;=TableMPI[[#This Row],[High]]),1,0)</f>
        <v>#N/A</v>
      </c>
    </row>
    <row r="439" spans="1:19" x14ac:dyDescent="0.25">
      <c r="A439" t="s">
        <v>15</v>
      </c>
      <c r="B439">
        <v>20000</v>
      </c>
      <c r="C439">
        <v>100</v>
      </c>
      <c r="D439">
        <v>100000</v>
      </c>
      <c r="E439">
        <v>21</v>
      </c>
      <c r="F439">
        <v>1</v>
      </c>
      <c r="G439">
        <v>65.389972</v>
      </c>
      <c r="H439">
        <v>1.0327679999999999</v>
      </c>
      <c r="I439">
        <v>10.436306999999999</v>
      </c>
      <c r="J439">
        <v>0.52181500000000003</v>
      </c>
      <c r="K439" t="str">
        <f t="shared" si="15"/>
        <v>7</v>
      </c>
      <c r="L439" t="s">
        <v>63</v>
      </c>
      <c r="M439" t="s">
        <v>64</v>
      </c>
      <c r="N4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21</v>
      </c>
      <c r="O439" s="13" t="e">
        <f>VLOOKUP(TableMPI[[#This Row],[Label]],TableAvg[],2,FALSE)</f>
        <v>#N/A</v>
      </c>
      <c r="P439" s="13" t="e">
        <f>VLOOKUP(TableMPI[[#This Row],[Label]],TableAvg[],3,FALSE)</f>
        <v>#N/A</v>
      </c>
      <c r="Q439" s="13" t="e">
        <f>TableMPI[[#This Row],[Avg]]-$U$2*TableMPI[[#This Row],[StdDev]]</f>
        <v>#N/A</v>
      </c>
      <c r="R439" s="13" t="e">
        <f>TableMPI[[#This Row],[Avg]]+$U$2*TableMPI[[#This Row],[StdDev]]</f>
        <v>#N/A</v>
      </c>
      <c r="S439" s="13" t="e">
        <f>IF(AND(TableMPI[[#This Row],[total_time]]&gt;=TableMPI[[#This Row],[Low]], TableMPI[[#This Row],[total_time]]&lt;=TableMPI[[#This Row],[High]]),1,0)</f>
        <v>#N/A</v>
      </c>
    </row>
    <row r="440" spans="1:19" x14ac:dyDescent="0.25">
      <c r="A440" t="s">
        <v>15</v>
      </c>
      <c r="B440">
        <v>20000</v>
      </c>
      <c r="C440">
        <v>100</v>
      </c>
      <c r="D440">
        <v>100000</v>
      </c>
      <c r="E440">
        <v>20</v>
      </c>
      <c r="F440">
        <v>1</v>
      </c>
      <c r="G440">
        <v>68.507015999999993</v>
      </c>
      <c r="H440">
        <v>1.1165529999999999</v>
      </c>
      <c r="I440">
        <v>11.39899</v>
      </c>
      <c r="J440">
        <v>0.59994700000000001</v>
      </c>
      <c r="K440" t="str">
        <f t="shared" si="15"/>
        <v>7</v>
      </c>
      <c r="L440" t="s">
        <v>63</v>
      </c>
      <c r="M440" t="s">
        <v>64</v>
      </c>
      <c r="N4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20</v>
      </c>
      <c r="O440" s="13" t="e">
        <f>VLOOKUP(TableMPI[[#This Row],[Label]],TableAvg[],2,FALSE)</f>
        <v>#N/A</v>
      </c>
      <c r="P440" s="13" t="e">
        <f>VLOOKUP(TableMPI[[#This Row],[Label]],TableAvg[],3,FALSE)</f>
        <v>#N/A</v>
      </c>
      <c r="Q440" s="13" t="e">
        <f>TableMPI[[#This Row],[Avg]]-$U$2*TableMPI[[#This Row],[StdDev]]</f>
        <v>#N/A</v>
      </c>
      <c r="R440" s="13" t="e">
        <f>TableMPI[[#This Row],[Avg]]+$U$2*TableMPI[[#This Row],[StdDev]]</f>
        <v>#N/A</v>
      </c>
      <c r="S440" s="13" t="e">
        <f>IF(AND(TableMPI[[#This Row],[total_time]]&gt;=TableMPI[[#This Row],[Low]], TableMPI[[#This Row],[total_time]]&lt;=TableMPI[[#This Row],[High]]),1,0)</f>
        <v>#N/A</v>
      </c>
    </row>
    <row r="441" spans="1:19" x14ac:dyDescent="0.25">
      <c r="A441" t="s">
        <v>15</v>
      </c>
      <c r="B441">
        <v>20000</v>
      </c>
      <c r="C441">
        <v>100</v>
      </c>
      <c r="D441">
        <v>100000</v>
      </c>
      <c r="E441">
        <v>19</v>
      </c>
      <c r="F441">
        <v>1</v>
      </c>
      <c r="G441">
        <v>72.023240000000001</v>
      </c>
      <c r="H441">
        <v>1.0396460000000001</v>
      </c>
      <c r="I441">
        <v>9.3307559999999992</v>
      </c>
      <c r="J441">
        <v>0.51837500000000003</v>
      </c>
      <c r="K441" t="str">
        <f t="shared" si="15"/>
        <v>7</v>
      </c>
      <c r="L441" t="s">
        <v>63</v>
      </c>
      <c r="M441" t="s">
        <v>64</v>
      </c>
      <c r="N4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19</v>
      </c>
      <c r="O441" s="13" t="e">
        <f>VLOOKUP(TableMPI[[#This Row],[Label]],TableAvg[],2,FALSE)</f>
        <v>#N/A</v>
      </c>
      <c r="P441" s="13" t="e">
        <f>VLOOKUP(TableMPI[[#This Row],[Label]],TableAvg[],3,FALSE)</f>
        <v>#N/A</v>
      </c>
      <c r="Q441" s="13" t="e">
        <f>TableMPI[[#This Row],[Avg]]-$U$2*TableMPI[[#This Row],[StdDev]]</f>
        <v>#N/A</v>
      </c>
      <c r="R441" s="13" t="e">
        <f>TableMPI[[#This Row],[Avg]]+$U$2*TableMPI[[#This Row],[StdDev]]</f>
        <v>#N/A</v>
      </c>
      <c r="S441" s="13" t="e">
        <f>IF(AND(TableMPI[[#This Row],[total_time]]&gt;=TableMPI[[#This Row],[Low]], TableMPI[[#This Row],[total_time]]&lt;=TableMPI[[#This Row],[High]]),1,0)</f>
        <v>#N/A</v>
      </c>
    </row>
    <row r="442" spans="1:19" x14ac:dyDescent="0.25">
      <c r="A442" t="s">
        <v>15</v>
      </c>
      <c r="B442">
        <v>20000</v>
      </c>
      <c r="C442">
        <v>100</v>
      </c>
      <c r="D442">
        <v>100000</v>
      </c>
      <c r="E442">
        <v>18</v>
      </c>
      <c r="F442">
        <v>1</v>
      </c>
      <c r="G442">
        <v>75.909878000000006</v>
      </c>
      <c r="H442">
        <v>1.1937690000000001</v>
      </c>
      <c r="I442">
        <v>11.661777000000001</v>
      </c>
      <c r="J442">
        <v>0.68598700000000001</v>
      </c>
      <c r="K442" t="str">
        <f t="shared" si="15"/>
        <v>7</v>
      </c>
      <c r="L442" t="s">
        <v>63</v>
      </c>
      <c r="M442" t="s">
        <v>64</v>
      </c>
      <c r="N4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18</v>
      </c>
      <c r="O442" s="13" t="e">
        <f>VLOOKUP(TableMPI[[#This Row],[Label]],TableAvg[],2,FALSE)</f>
        <v>#N/A</v>
      </c>
      <c r="P442" s="13" t="e">
        <f>VLOOKUP(TableMPI[[#This Row],[Label]],TableAvg[],3,FALSE)</f>
        <v>#N/A</v>
      </c>
      <c r="Q442" s="13" t="e">
        <f>TableMPI[[#This Row],[Avg]]-$U$2*TableMPI[[#This Row],[StdDev]]</f>
        <v>#N/A</v>
      </c>
      <c r="R442" s="13" t="e">
        <f>TableMPI[[#This Row],[Avg]]+$U$2*TableMPI[[#This Row],[StdDev]]</f>
        <v>#N/A</v>
      </c>
      <c r="S442" s="13" t="e">
        <f>IF(AND(TableMPI[[#This Row],[total_time]]&gt;=TableMPI[[#This Row],[Low]], TableMPI[[#This Row],[total_time]]&lt;=TableMPI[[#This Row],[High]]),1,0)</f>
        <v>#N/A</v>
      </c>
    </row>
    <row r="443" spans="1:19" x14ac:dyDescent="0.25">
      <c r="A443" t="s">
        <v>15</v>
      </c>
      <c r="B443">
        <v>20000</v>
      </c>
      <c r="C443">
        <v>100</v>
      </c>
      <c r="D443">
        <v>100000</v>
      </c>
      <c r="E443">
        <v>17</v>
      </c>
      <c r="F443">
        <v>1</v>
      </c>
      <c r="G443">
        <v>80.064555999999996</v>
      </c>
      <c r="H443">
        <v>1.0526260000000001</v>
      </c>
      <c r="I443">
        <v>8.4262350000000001</v>
      </c>
      <c r="J443">
        <v>0.52664</v>
      </c>
      <c r="K443" t="str">
        <f t="shared" si="15"/>
        <v>7</v>
      </c>
      <c r="L443" t="s">
        <v>63</v>
      </c>
      <c r="M443" t="s">
        <v>64</v>
      </c>
      <c r="N4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17</v>
      </c>
      <c r="O443" s="13" t="e">
        <f>VLOOKUP(TableMPI[[#This Row],[Label]],TableAvg[],2,FALSE)</f>
        <v>#N/A</v>
      </c>
      <c r="P443" s="13" t="e">
        <f>VLOOKUP(TableMPI[[#This Row],[Label]],TableAvg[],3,FALSE)</f>
        <v>#N/A</v>
      </c>
      <c r="Q443" s="13" t="e">
        <f>TableMPI[[#This Row],[Avg]]-$U$2*TableMPI[[#This Row],[StdDev]]</f>
        <v>#N/A</v>
      </c>
      <c r="R443" s="13" t="e">
        <f>TableMPI[[#This Row],[Avg]]+$U$2*TableMPI[[#This Row],[StdDev]]</f>
        <v>#N/A</v>
      </c>
      <c r="S443" s="13" t="e">
        <f>IF(AND(TableMPI[[#This Row],[total_time]]&gt;=TableMPI[[#This Row],[Low]], TableMPI[[#This Row],[total_time]]&lt;=TableMPI[[#This Row],[High]]),1,0)</f>
        <v>#N/A</v>
      </c>
    </row>
    <row r="444" spans="1:19" x14ac:dyDescent="0.25">
      <c r="A444" t="s">
        <v>15</v>
      </c>
      <c r="B444">
        <v>20000</v>
      </c>
      <c r="C444">
        <v>100</v>
      </c>
      <c r="D444">
        <v>100000</v>
      </c>
      <c r="E444">
        <v>16</v>
      </c>
      <c r="F444">
        <v>1</v>
      </c>
      <c r="G444">
        <v>84.911456999999999</v>
      </c>
      <c r="H444">
        <v>1.0010559999999999</v>
      </c>
      <c r="I444">
        <v>7.2726059999999997</v>
      </c>
      <c r="J444">
        <v>0.48483999999999999</v>
      </c>
      <c r="K444" t="str">
        <f t="shared" si="15"/>
        <v>7</v>
      </c>
      <c r="L444" t="s">
        <v>63</v>
      </c>
      <c r="M444" t="s">
        <v>64</v>
      </c>
      <c r="N4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16</v>
      </c>
      <c r="O444" s="13" t="e">
        <f>VLOOKUP(TableMPI[[#This Row],[Label]],TableAvg[],2,FALSE)</f>
        <v>#N/A</v>
      </c>
      <c r="P444" s="13" t="e">
        <f>VLOOKUP(TableMPI[[#This Row],[Label]],TableAvg[],3,FALSE)</f>
        <v>#N/A</v>
      </c>
      <c r="Q444" s="13" t="e">
        <f>TableMPI[[#This Row],[Avg]]-$U$2*TableMPI[[#This Row],[StdDev]]</f>
        <v>#N/A</v>
      </c>
      <c r="R444" s="13" t="e">
        <f>TableMPI[[#This Row],[Avg]]+$U$2*TableMPI[[#This Row],[StdDev]]</f>
        <v>#N/A</v>
      </c>
      <c r="S444" s="13" t="e">
        <f>IF(AND(TableMPI[[#This Row],[total_time]]&gt;=TableMPI[[#This Row],[Low]], TableMPI[[#This Row],[total_time]]&lt;=TableMPI[[#This Row],[High]]),1,0)</f>
        <v>#N/A</v>
      </c>
    </row>
    <row r="445" spans="1:19" x14ac:dyDescent="0.25">
      <c r="A445" t="s">
        <v>15</v>
      </c>
      <c r="B445">
        <v>20000</v>
      </c>
      <c r="C445">
        <v>100</v>
      </c>
      <c r="D445">
        <v>100000</v>
      </c>
      <c r="E445">
        <v>15</v>
      </c>
      <c r="F445">
        <v>1</v>
      </c>
      <c r="G445">
        <v>90.270329000000004</v>
      </c>
      <c r="H445">
        <v>0.95894599999999997</v>
      </c>
      <c r="I445">
        <v>6.2449479999999999</v>
      </c>
      <c r="J445">
        <v>0.44606800000000002</v>
      </c>
      <c r="K445" t="str">
        <f t="shared" si="15"/>
        <v>7</v>
      </c>
      <c r="L445" t="s">
        <v>63</v>
      </c>
      <c r="M445" t="s">
        <v>64</v>
      </c>
      <c r="N4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15</v>
      </c>
      <c r="O445" s="13" t="e">
        <f>VLOOKUP(TableMPI[[#This Row],[Label]],TableAvg[],2,FALSE)</f>
        <v>#N/A</v>
      </c>
      <c r="P445" s="13" t="e">
        <f>VLOOKUP(TableMPI[[#This Row],[Label]],TableAvg[],3,FALSE)</f>
        <v>#N/A</v>
      </c>
      <c r="Q445" s="13" t="e">
        <f>TableMPI[[#This Row],[Avg]]-$U$2*TableMPI[[#This Row],[StdDev]]</f>
        <v>#N/A</v>
      </c>
      <c r="R445" s="13" t="e">
        <f>TableMPI[[#This Row],[Avg]]+$U$2*TableMPI[[#This Row],[StdDev]]</f>
        <v>#N/A</v>
      </c>
      <c r="S445" s="13" t="e">
        <f>IF(AND(TableMPI[[#This Row],[total_time]]&gt;=TableMPI[[#This Row],[Low]], TableMPI[[#This Row],[total_time]]&lt;=TableMPI[[#This Row],[High]]),1,0)</f>
        <v>#N/A</v>
      </c>
    </row>
    <row r="446" spans="1:19" x14ac:dyDescent="0.25">
      <c r="A446" t="s">
        <v>15</v>
      </c>
      <c r="B446">
        <v>20000</v>
      </c>
      <c r="C446">
        <v>100</v>
      </c>
      <c r="D446">
        <v>100000</v>
      </c>
      <c r="E446">
        <v>14</v>
      </c>
      <c r="F446">
        <v>1</v>
      </c>
      <c r="G446">
        <v>96.547414000000003</v>
      </c>
      <c r="H446">
        <v>0.98491700000000004</v>
      </c>
      <c r="I446">
        <v>6.2568630000000001</v>
      </c>
      <c r="J446">
        <v>0.48129699999999997</v>
      </c>
      <c r="K446" t="str">
        <f t="shared" si="15"/>
        <v>7</v>
      </c>
      <c r="L446" t="s">
        <v>63</v>
      </c>
      <c r="M446" t="s">
        <v>64</v>
      </c>
      <c r="N4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14</v>
      </c>
      <c r="O446" s="13" t="e">
        <f>VLOOKUP(TableMPI[[#This Row],[Label]],TableAvg[],2,FALSE)</f>
        <v>#N/A</v>
      </c>
      <c r="P446" s="13" t="e">
        <f>VLOOKUP(TableMPI[[#This Row],[Label]],TableAvg[],3,FALSE)</f>
        <v>#N/A</v>
      </c>
      <c r="Q446" s="13" t="e">
        <f>TableMPI[[#This Row],[Avg]]-$U$2*TableMPI[[#This Row],[StdDev]]</f>
        <v>#N/A</v>
      </c>
      <c r="R446" s="13" t="e">
        <f>TableMPI[[#This Row],[Avg]]+$U$2*TableMPI[[#This Row],[StdDev]]</f>
        <v>#N/A</v>
      </c>
      <c r="S446" s="13" t="e">
        <f>IF(AND(TableMPI[[#This Row],[total_time]]&gt;=TableMPI[[#This Row],[Low]], TableMPI[[#This Row],[total_time]]&lt;=TableMPI[[#This Row],[High]]),1,0)</f>
        <v>#N/A</v>
      </c>
    </row>
    <row r="447" spans="1:19" x14ac:dyDescent="0.25">
      <c r="A447" t="s">
        <v>15</v>
      </c>
      <c r="B447">
        <v>20000</v>
      </c>
      <c r="C447">
        <v>100</v>
      </c>
      <c r="D447">
        <v>100000</v>
      </c>
      <c r="E447">
        <v>13</v>
      </c>
      <c r="F447">
        <v>1</v>
      </c>
      <c r="G447">
        <v>103.856917</v>
      </c>
      <c r="H447">
        <v>1.060187</v>
      </c>
      <c r="I447">
        <v>6.3046499999999996</v>
      </c>
      <c r="J447">
        <v>0.52538700000000005</v>
      </c>
      <c r="K447" t="str">
        <f t="shared" si="15"/>
        <v>7</v>
      </c>
      <c r="L447" t="s">
        <v>63</v>
      </c>
      <c r="M447" t="s">
        <v>64</v>
      </c>
      <c r="N4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13</v>
      </c>
      <c r="O447" s="13" t="e">
        <f>VLOOKUP(TableMPI[[#This Row],[Label]],TableAvg[],2,FALSE)</f>
        <v>#N/A</v>
      </c>
      <c r="P447" s="13" t="e">
        <f>VLOOKUP(TableMPI[[#This Row],[Label]],TableAvg[],3,FALSE)</f>
        <v>#N/A</v>
      </c>
      <c r="Q447" s="13" t="e">
        <f>TableMPI[[#This Row],[Avg]]-$U$2*TableMPI[[#This Row],[StdDev]]</f>
        <v>#N/A</v>
      </c>
      <c r="R447" s="13" t="e">
        <f>TableMPI[[#This Row],[Avg]]+$U$2*TableMPI[[#This Row],[StdDev]]</f>
        <v>#N/A</v>
      </c>
      <c r="S447" s="13" t="e">
        <f>IF(AND(TableMPI[[#This Row],[total_time]]&gt;=TableMPI[[#This Row],[Low]], TableMPI[[#This Row],[total_time]]&lt;=TableMPI[[#This Row],[High]]),1,0)</f>
        <v>#N/A</v>
      </c>
    </row>
    <row r="448" spans="1:19" x14ac:dyDescent="0.25">
      <c r="A448" t="s">
        <v>15</v>
      </c>
      <c r="B448">
        <v>20000</v>
      </c>
      <c r="C448">
        <v>100</v>
      </c>
      <c r="D448">
        <v>100000</v>
      </c>
      <c r="E448">
        <v>72</v>
      </c>
      <c r="F448">
        <v>1</v>
      </c>
      <c r="G448">
        <v>49.658028999999999</v>
      </c>
      <c r="H448">
        <v>30.205697000000001</v>
      </c>
      <c r="I448">
        <v>59.381751000000001</v>
      </c>
      <c r="J448">
        <v>0.83636299999999997</v>
      </c>
      <c r="K448" t="str">
        <f t="shared" si="15"/>
        <v>7</v>
      </c>
      <c r="L448" t="s">
        <v>63</v>
      </c>
      <c r="M448" t="s">
        <v>64</v>
      </c>
      <c r="N4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72</v>
      </c>
      <c r="O448" s="13" t="e">
        <f>VLOOKUP(TableMPI[[#This Row],[Label]],TableAvg[],2,FALSE)</f>
        <v>#N/A</v>
      </c>
      <c r="P448" s="13" t="e">
        <f>VLOOKUP(TableMPI[[#This Row],[Label]],TableAvg[],3,FALSE)</f>
        <v>#N/A</v>
      </c>
      <c r="Q448" s="13" t="e">
        <f>TableMPI[[#This Row],[Avg]]-$U$2*TableMPI[[#This Row],[StdDev]]</f>
        <v>#N/A</v>
      </c>
      <c r="R448" s="13" t="e">
        <f>TableMPI[[#This Row],[Avg]]+$U$2*TableMPI[[#This Row],[StdDev]]</f>
        <v>#N/A</v>
      </c>
      <c r="S448" s="13" t="e">
        <f>IF(AND(TableMPI[[#This Row],[total_time]]&gt;=TableMPI[[#This Row],[Low]], TableMPI[[#This Row],[total_time]]&lt;=TableMPI[[#This Row],[High]]),1,0)</f>
        <v>#N/A</v>
      </c>
    </row>
    <row r="449" spans="1:19" x14ac:dyDescent="0.25">
      <c r="A449" t="s">
        <v>15</v>
      </c>
      <c r="B449">
        <v>20000</v>
      </c>
      <c r="C449">
        <v>100</v>
      </c>
      <c r="D449">
        <v>100000</v>
      </c>
      <c r="E449">
        <v>71</v>
      </c>
      <c r="F449">
        <v>1</v>
      </c>
      <c r="G449">
        <v>40.906083000000002</v>
      </c>
      <c r="H449">
        <v>21.106071</v>
      </c>
      <c r="I449">
        <v>31.827444</v>
      </c>
      <c r="J449">
        <v>0.45467800000000003</v>
      </c>
      <c r="K449" t="str">
        <f t="shared" si="15"/>
        <v>7</v>
      </c>
      <c r="L449" t="s">
        <v>63</v>
      </c>
      <c r="M449" t="s">
        <v>64</v>
      </c>
      <c r="N4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71</v>
      </c>
      <c r="O449" s="13" t="e">
        <f>VLOOKUP(TableMPI[[#This Row],[Label]],TableAvg[],2,FALSE)</f>
        <v>#N/A</v>
      </c>
      <c r="P449" s="13" t="e">
        <f>VLOOKUP(TableMPI[[#This Row],[Label]],TableAvg[],3,FALSE)</f>
        <v>#N/A</v>
      </c>
      <c r="Q449" s="13" t="e">
        <f>TableMPI[[#This Row],[Avg]]-$U$2*TableMPI[[#This Row],[StdDev]]</f>
        <v>#N/A</v>
      </c>
      <c r="R449" s="13" t="e">
        <f>TableMPI[[#This Row],[Avg]]+$U$2*TableMPI[[#This Row],[StdDev]]</f>
        <v>#N/A</v>
      </c>
      <c r="S449" s="13" t="e">
        <f>IF(AND(TableMPI[[#This Row],[total_time]]&gt;=TableMPI[[#This Row],[Low]], TableMPI[[#This Row],[total_time]]&lt;=TableMPI[[#This Row],[High]]),1,0)</f>
        <v>#N/A</v>
      </c>
    </row>
    <row r="450" spans="1:19" x14ac:dyDescent="0.25">
      <c r="A450" t="s">
        <v>15</v>
      </c>
      <c r="B450">
        <v>20000</v>
      </c>
      <c r="C450">
        <v>100</v>
      </c>
      <c r="D450">
        <v>100000</v>
      </c>
      <c r="E450">
        <v>70</v>
      </c>
      <c r="F450">
        <v>1</v>
      </c>
      <c r="G450">
        <v>44.168754999999997</v>
      </c>
      <c r="H450">
        <v>24.160149000000001</v>
      </c>
      <c r="I450">
        <v>26.591605000000001</v>
      </c>
      <c r="J450">
        <v>0.38538600000000001</v>
      </c>
      <c r="K450" t="str">
        <f t="shared" si="15"/>
        <v>7</v>
      </c>
      <c r="L450" t="s">
        <v>63</v>
      </c>
      <c r="M450" t="s">
        <v>64</v>
      </c>
      <c r="N4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70</v>
      </c>
      <c r="O450" s="13" t="e">
        <f>VLOOKUP(TableMPI[[#This Row],[Label]],TableAvg[],2,FALSE)</f>
        <v>#N/A</v>
      </c>
      <c r="P450" s="13" t="e">
        <f>VLOOKUP(TableMPI[[#This Row],[Label]],TableAvg[],3,FALSE)</f>
        <v>#N/A</v>
      </c>
      <c r="Q450" s="13" t="e">
        <f>TableMPI[[#This Row],[Avg]]-$U$2*TableMPI[[#This Row],[StdDev]]</f>
        <v>#N/A</v>
      </c>
      <c r="R450" s="13" t="e">
        <f>TableMPI[[#This Row],[Avg]]+$U$2*TableMPI[[#This Row],[StdDev]]</f>
        <v>#N/A</v>
      </c>
      <c r="S450" s="13" t="e">
        <f>IF(AND(TableMPI[[#This Row],[total_time]]&gt;=TableMPI[[#This Row],[Low]], TableMPI[[#This Row],[total_time]]&lt;=TableMPI[[#This Row],[High]]),1,0)</f>
        <v>#N/A</v>
      </c>
    </row>
    <row r="451" spans="1:19" x14ac:dyDescent="0.25">
      <c r="A451" t="s">
        <v>15</v>
      </c>
      <c r="B451">
        <v>20000</v>
      </c>
      <c r="C451">
        <v>100</v>
      </c>
      <c r="D451">
        <v>100000</v>
      </c>
      <c r="E451">
        <v>69</v>
      </c>
      <c r="F451">
        <v>1</v>
      </c>
      <c r="G451">
        <v>49.722821000000003</v>
      </c>
      <c r="H451">
        <v>29.523772000000001</v>
      </c>
      <c r="I451">
        <v>46.815295999999996</v>
      </c>
      <c r="J451">
        <v>0.68845999999999996</v>
      </c>
      <c r="K451" t="str">
        <f t="shared" si="15"/>
        <v>7</v>
      </c>
      <c r="L451" t="s">
        <v>63</v>
      </c>
      <c r="M451" t="s">
        <v>64</v>
      </c>
      <c r="N4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69</v>
      </c>
      <c r="O451" s="13" t="e">
        <f>VLOOKUP(TableMPI[[#This Row],[Label]],TableAvg[],2,FALSE)</f>
        <v>#N/A</v>
      </c>
      <c r="P451" s="13" t="e">
        <f>VLOOKUP(TableMPI[[#This Row],[Label]],TableAvg[],3,FALSE)</f>
        <v>#N/A</v>
      </c>
      <c r="Q451" s="13" t="e">
        <f>TableMPI[[#This Row],[Avg]]-$U$2*TableMPI[[#This Row],[StdDev]]</f>
        <v>#N/A</v>
      </c>
      <c r="R451" s="13" t="e">
        <f>TableMPI[[#This Row],[Avg]]+$U$2*TableMPI[[#This Row],[StdDev]]</f>
        <v>#N/A</v>
      </c>
      <c r="S451" s="13" t="e">
        <f>IF(AND(TableMPI[[#This Row],[total_time]]&gt;=TableMPI[[#This Row],[Low]], TableMPI[[#This Row],[total_time]]&lt;=TableMPI[[#This Row],[High]]),1,0)</f>
        <v>#N/A</v>
      </c>
    </row>
    <row r="452" spans="1:19" x14ac:dyDescent="0.25">
      <c r="A452" t="s">
        <v>15</v>
      </c>
      <c r="B452">
        <v>20000</v>
      </c>
      <c r="C452">
        <v>100</v>
      </c>
      <c r="D452">
        <v>100000</v>
      </c>
      <c r="E452">
        <v>68</v>
      </c>
      <c r="F452">
        <v>1</v>
      </c>
      <c r="G452">
        <v>38.701110999999997</v>
      </c>
      <c r="H452">
        <v>18.134765000000002</v>
      </c>
      <c r="I452">
        <v>26.548083999999999</v>
      </c>
      <c r="J452">
        <v>0.39623999999999998</v>
      </c>
      <c r="K452" t="str">
        <f t="shared" si="15"/>
        <v>7</v>
      </c>
      <c r="L452" t="s">
        <v>63</v>
      </c>
      <c r="M452" t="s">
        <v>64</v>
      </c>
      <c r="N4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68</v>
      </c>
      <c r="O452" s="13" t="e">
        <f>VLOOKUP(TableMPI[[#This Row],[Label]],TableAvg[],2,FALSE)</f>
        <v>#N/A</v>
      </c>
      <c r="P452" s="13" t="e">
        <f>VLOOKUP(TableMPI[[#This Row],[Label]],TableAvg[],3,FALSE)</f>
        <v>#N/A</v>
      </c>
      <c r="Q452" s="13" t="e">
        <f>TableMPI[[#This Row],[Avg]]-$U$2*TableMPI[[#This Row],[StdDev]]</f>
        <v>#N/A</v>
      </c>
      <c r="R452" s="13" t="e">
        <f>TableMPI[[#This Row],[Avg]]+$U$2*TableMPI[[#This Row],[StdDev]]</f>
        <v>#N/A</v>
      </c>
      <c r="S452" s="13" t="e">
        <f>IF(AND(TableMPI[[#This Row],[total_time]]&gt;=TableMPI[[#This Row],[Low]], TableMPI[[#This Row],[total_time]]&lt;=TableMPI[[#This Row],[High]]),1,0)</f>
        <v>#N/A</v>
      </c>
    </row>
    <row r="453" spans="1:19" x14ac:dyDescent="0.25">
      <c r="A453" t="s">
        <v>15</v>
      </c>
      <c r="B453">
        <v>20000</v>
      </c>
      <c r="C453">
        <v>100</v>
      </c>
      <c r="D453">
        <v>100000</v>
      </c>
      <c r="E453">
        <v>67</v>
      </c>
      <c r="F453">
        <v>1</v>
      </c>
      <c r="G453">
        <v>34.263531</v>
      </c>
      <c r="H453">
        <v>13.543419</v>
      </c>
      <c r="I453">
        <v>36.880907999999998</v>
      </c>
      <c r="J453">
        <v>0.55880200000000002</v>
      </c>
      <c r="K453" t="str">
        <f t="shared" si="15"/>
        <v>7</v>
      </c>
      <c r="L453" t="s">
        <v>63</v>
      </c>
      <c r="M453" t="s">
        <v>64</v>
      </c>
      <c r="N4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67</v>
      </c>
      <c r="O453" s="13" t="e">
        <f>VLOOKUP(TableMPI[[#This Row],[Label]],TableAvg[],2,FALSE)</f>
        <v>#N/A</v>
      </c>
      <c r="P453" s="13" t="e">
        <f>VLOOKUP(TableMPI[[#This Row],[Label]],TableAvg[],3,FALSE)</f>
        <v>#N/A</v>
      </c>
      <c r="Q453" s="13" t="e">
        <f>TableMPI[[#This Row],[Avg]]-$U$2*TableMPI[[#This Row],[StdDev]]</f>
        <v>#N/A</v>
      </c>
      <c r="R453" s="13" t="e">
        <f>TableMPI[[#This Row],[Avg]]+$U$2*TableMPI[[#This Row],[StdDev]]</f>
        <v>#N/A</v>
      </c>
      <c r="S453" s="13" t="e">
        <f>IF(AND(TableMPI[[#This Row],[total_time]]&gt;=TableMPI[[#This Row],[Low]], TableMPI[[#This Row],[total_time]]&lt;=TableMPI[[#This Row],[High]]),1,0)</f>
        <v>#N/A</v>
      </c>
    </row>
    <row r="454" spans="1:19" x14ac:dyDescent="0.25">
      <c r="A454" t="s">
        <v>15</v>
      </c>
      <c r="B454">
        <v>10000</v>
      </c>
      <c r="C454">
        <v>100</v>
      </c>
      <c r="D454">
        <v>100000</v>
      </c>
      <c r="E454">
        <v>72</v>
      </c>
      <c r="F454">
        <v>1</v>
      </c>
      <c r="G454">
        <v>37.153249000000002</v>
      </c>
      <c r="H454">
        <v>31.412057000000001</v>
      </c>
      <c r="I454">
        <v>20.800834999999999</v>
      </c>
      <c r="J454">
        <v>0.29297000000000001</v>
      </c>
      <c r="K454" t="str">
        <f>MID(M454,22,1)</f>
        <v>7</v>
      </c>
      <c r="L454" t="s">
        <v>65</v>
      </c>
      <c r="M454" t="s">
        <v>66</v>
      </c>
      <c r="N4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454" s="13" t="e">
        <f>VLOOKUP(TableMPI[[#This Row],[Label]],TableAvg[],2,FALSE)</f>
        <v>#N/A</v>
      </c>
      <c r="P454" s="13" t="e">
        <f>VLOOKUP(TableMPI[[#This Row],[Label]],TableAvg[],3,FALSE)</f>
        <v>#N/A</v>
      </c>
      <c r="Q454" s="13" t="e">
        <f>TableMPI[[#This Row],[Avg]]-$U$2*TableMPI[[#This Row],[StdDev]]</f>
        <v>#N/A</v>
      </c>
      <c r="R454" s="13" t="e">
        <f>TableMPI[[#This Row],[Avg]]+$U$2*TableMPI[[#This Row],[StdDev]]</f>
        <v>#N/A</v>
      </c>
      <c r="S454" s="13" t="e">
        <f>IF(AND(TableMPI[[#This Row],[total_time]]&gt;=TableMPI[[#This Row],[Low]], TableMPI[[#This Row],[total_time]]&lt;=TableMPI[[#This Row],[High]]),1,0)</f>
        <v>#N/A</v>
      </c>
    </row>
    <row r="455" spans="1:19" x14ac:dyDescent="0.25">
      <c r="A455" t="s">
        <v>15</v>
      </c>
      <c r="B455">
        <v>10000</v>
      </c>
      <c r="C455">
        <v>100</v>
      </c>
      <c r="D455">
        <v>100000</v>
      </c>
      <c r="E455">
        <v>71</v>
      </c>
      <c r="F455">
        <v>1</v>
      </c>
      <c r="G455">
        <v>22.884343999999999</v>
      </c>
      <c r="H455">
        <v>17.092053</v>
      </c>
      <c r="I455">
        <v>20.610634999999998</v>
      </c>
      <c r="J455">
        <v>0.29443799999999998</v>
      </c>
      <c r="K455" t="str">
        <f t="shared" ref="K455:K518" si="16">MID(M455,22,1)</f>
        <v>7</v>
      </c>
      <c r="L455" t="s">
        <v>65</v>
      </c>
      <c r="M455" t="s">
        <v>66</v>
      </c>
      <c r="N4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455" s="13" t="e">
        <f>VLOOKUP(TableMPI[[#This Row],[Label]],TableAvg[],2,FALSE)</f>
        <v>#N/A</v>
      </c>
      <c r="P455" s="13" t="e">
        <f>VLOOKUP(TableMPI[[#This Row],[Label]],TableAvg[],3,FALSE)</f>
        <v>#N/A</v>
      </c>
      <c r="Q455" s="13" t="e">
        <f>TableMPI[[#This Row],[Avg]]-$U$2*TableMPI[[#This Row],[StdDev]]</f>
        <v>#N/A</v>
      </c>
      <c r="R455" s="13" t="e">
        <f>TableMPI[[#This Row],[Avg]]+$U$2*TableMPI[[#This Row],[StdDev]]</f>
        <v>#N/A</v>
      </c>
      <c r="S455" s="13" t="e">
        <f>IF(AND(TableMPI[[#This Row],[total_time]]&gt;=TableMPI[[#This Row],[Low]], TableMPI[[#This Row],[total_time]]&lt;=TableMPI[[#This Row],[High]]),1,0)</f>
        <v>#N/A</v>
      </c>
    </row>
    <row r="456" spans="1:19" x14ac:dyDescent="0.25">
      <c r="A456" t="s">
        <v>15</v>
      </c>
      <c r="B456">
        <v>10000</v>
      </c>
      <c r="C456">
        <v>100</v>
      </c>
      <c r="D456">
        <v>100000</v>
      </c>
      <c r="E456">
        <v>70</v>
      </c>
      <c r="F456">
        <v>1</v>
      </c>
      <c r="G456">
        <v>32.810675000000003</v>
      </c>
      <c r="H456">
        <v>26.966356999999999</v>
      </c>
      <c r="I456">
        <v>6.433891</v>
      </c>
      <c r="J456">
        <v>9.3244999999999995E-2</v>
      </c>
      <c r="K456" t="str">
        <f t="shared" si="16"/>
        <v>7</v>
      </c>
      <c r="L456" t="s">
        <v>65</v>
      </c>
      <c r="M456" t="s">
        <v>66</v>
      </c>
      <c r="N4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456" s="13" t="e">
        <f>VLOOKUP(TableMPI[[#This Row],[Label]],TableAvg[],2,FALSE)</f>
        <v>#N/A</v>
      </c>
      <c r="P456" s="13" t="e">
        <f>VLOOKUP(TableMPI[[#This Row],[Label]],TableAvg[],3,FALSE)</f>
        <v>#N/A</v>
      </c>
      <c r="Q456" s="13" t="e">
        <f>TableMPI[[#This Row],[Avg]]-$U$2*TableMPI[[#This Row],[StdDev]]</f>
        <v>#N/A</v>
      </c>
      <c r="R456" s="13" t="e">
        <f>TableMPI[[#This Row],[Avg]]+$U$2*TableMPI[[#This Row],[StdDev]]</f>
        <v>#N/A</v>
      </c>
      <c r="S456" s="13" t="e">
        <f>IF(AND(TableMPI[[#This Row],[total_time]]&gt;=TableMPI[[#This Row],[Low]], TableMPI[[#This Row],[total_time]]&lt;=TableMPI[[#This Row],[High]]),1,0)</f>
        <v>#N/A</v>
      </c>
    </row>
    <row r="457" spans="1:19" x14ac:dyDescent="0.25">
      <c r="A457" t="s">
        <v>15</v>
      </c>
      <c r="B457">
        <v>10000</v>
      </c>
      <c r="C457">
        <v>100</v>
      </c>
      <c r="D457">
        <v>100000</v>
      </c>
      <c r="E457">
        <v>69</v>
      </c>
      <c r="F457">
        <v>1</v>
      </c>
      <c r="G457">
        <v>29.172905</v>
      </c>
      <c r="H457">
        <v>23.232762000000001</v>
      </c>
      <c r="I457">
        <v>22.448829</v>
      </c>
      <c r="J457">
        <v>0.33012999999999998</v>
      </c>
      <c r="K457" t="str">
        <f t="shared" si="16"/>
        <v>7</v>
      </c>
      <c r="L457" t="s">
        <v>65</v>
      </c>
      <c r="M457" t="s">
        <v>66</v>
      </c>
      <c r="N4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457" s="13" t="e">
        <f>VLOOKUP(TableMPI[[#This Row],[Label]],TableAvg[],2,FALSE)</f>
        <v>#N/A</v>
      </c>
      <c r="P457" s="13" t="e">
        <f>VLOOKUP(TableMPI[[#This Row],[Label]],TableAvg[],3,FALSE)</f>
        <v>#N/A</v>
      </c>
      <c r="Q457" s="13" t="e">
        <f>TableMPI[[#This Row],[Avg]]-$U$2*TableMPI[[#This Row],[StdDev]]</f>
        <v>#N/A</v>
      </c>
      <c r="R457" s="13" t="e">
        <f>TableMPI[[#This Row],[Avg]]+$U$2*TableMPI[[#This Row],[StdDev]]</f>
        <v>#N/A</v>
      </c>
      <c r="S457" s="13" t="e">
        <f>IF(AND(TableMPI[[#This Row],[total_time]]&gt;=TableMPI[[#This Row],[Low]], TableMPI[[#This Row],[total_time]]&lt;=TableMPI[[#This Row],[High]]),1,0)</f>
        <v>#N/A</v>
      </c>
    </row>
    <row r="458" spans="1:19" x14ac:dyDescent="0.25">
      <c r="A458" t="s">
        <v>15</v>
      </c>
      <c r="B458">
        <v>10000</v>
      </c>
      <c r="C458">
        <v>100</v>
      </c>
      <c r="D458">
        <v>100000</v>
      </c>
      <c r="E458">
        <v>68</v>
      </c>
      <c r="F458">
        <v>1</v>
      </c>
      <c r="G458">
        <v>16.525058000000001</v>
      </c>
      <c r="H458">
        <v>10.505925</v>
      </c>
      <c r="I458">
        <v>16.461321999999999</v>
      </c>
      <c r="J458">
        <v>0.24569099999999999</v>
      </c>
      <c r="K458" t="str">
        <f t="shared" si="16"/>
        <v>7</v>
      </c>
      <c r="L458" t="s">
        <v>65</v>
      </c>
      <c r="M458" t="s">
        <v>66</v>
      </c>
      <c r="N4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458" s="13" t="e">
        <f>VLOOKUP(TableMPI[[#This Row],[Label]],TableAvg[],2,FALSE)</f>
        <v>#N/A</v>
      </c>
      <c r="P458" s="13" t="e">
        <f>VLOOKUP(TableMPI[[#This Row],[Label]],TableAvg[],3,FALSE)</f>
        <v>#N/A</v>
      </c>
      <c r="Q458" s="13" t="e">
        <f>TableMPI[[#This Row],[Avg]]-$U$2*TableMPI[[#This Row],[StdDev]]</f>
        <v>#N/A</v>
      </c>
      <c r="R458" s="13" t="e">
        <f>TableMPI[[#This Row],[Avg]]+$U$2*TableMPI[[#This Row],[StdDev]]</f>
        <v>#N/A</v>
      </c>
      <c r="S458" s="13" t="e">
        <f>IF(AND(TableMPI[[#This Row],[total_time]]&gt;=TableMPI[[#This Row],[Low]], TableMPI[[#This Row],[total_time]]&lt;=TableMPI[[#This Row],[High]]),1,0)</f>
        <v>#N/A</v>
      </c>
    </row>
    <row r="459" spans="1:19" x14ac:dyDescent="0.25">
      <c r="A459" t="s">
        <v>15</v>
      </c>
      <c r="B459">
        <v>10000</v>
      </c>
      <c r="C459">
        <v>100</v>
      </c>
      <c r="D459">
        <v>100000</v>
      </c>
      <c r="E459">
        <v>67</v>
      </c>
      <c r="F459">
        <v>1</v>
      </c>
      <c r="G459">
        <v>37.096549000000003</v>
      </c>
      <c r="H459">
        <v>31.054366999999999</v>
      </c>
      <c r="I459">
        <v>6.7419409999999997</v>
      </c>
      <c r="J459">
        <v>0.10215100000000001</v>
      </c>
      <c r="K459" t="str">
        <f t="shared" si="16"/>
        <v>7</v>
      </c>
      <c r="L459" t="s">
        <v>65</v>
      </c>
      <c r="M459" t="s">
        <v>66</v>
      </c>
      <c r="N4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459" s="13" t="e">
        <f>VLOOKUP(TableMPI[[#This Row],[Label]],TableAvg[],2,FALSE)</f>
        <v>#N/A</v>
      </c>
      <c r="P459" s="13" t="e">
        <f>VLOOKUP(TableMPI[[#This Row],[Label]],TableAvg[],3,FALSE)</f>
        <v>#N/A</v>
      </c>
      <c r="Q459" s="13" t="e">
        <f>TableMPI[[#This Row],[Avg]]-$U$2*TableMPI[[#This Row],[StdDev]]</f>
        <v>#N/A</v>
      </c>
      <c r="R459" s="13" t="e">
        <f>TableMPI[[#This Row],[Avg]]+$U$2*TableMPI[[#This Row],[StdDev]]</f>
        <v>#N/A</v>
      </c>
      <c r="S459" s="13" t="e">
        <f>IF(AND(TableMPI[[#This Row],[total_time]]&gt;=TableMPI[[#This Row],[Low]], TableMPI[[#This Row],[total_time]]&lt;=TableMPI[[#This Row],[High]]),1,0)</f>
        <v>#N/A</v>
      </c>
    </row>
    <row r="460" spans="1:19" x14ac:dyDescent="0.25">
      <c r="A460" t="s">
        <v>15</v>
      </c>
      <c r="B460">
        <v>10000</v>
      </c>
      <c r="C460">
        <v>100</v>
      </c>
      <c r="D460">
        <v>100000</v>
      </c>
      <c r="E460">
        <v>66</v>
      </c>
      <c r="F460">
        <v>1</v>
      </c>
      <c r="G460">
        <v>14.856076</v>
      </c>
      <c r="H460">
        <v>8.7174469999999999</v>
      </c>
      <c r="I460">
        <v>21.428436999999999</v>
      </c>
      <c r="J460">
        <v>0.32966800000000002</v>
      </c>
      <c r="K460" t="str">
        <f t="shared" si="16"/>
        <v>7</v>
      </c>
      <c r="L460" t="s">
        <v>65</v>
      </c>
      <c r="M460" t="s">
        <v>66</v>
      </c>
      <c r="N4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460" s="13" t="e">
        <f>VLOOKUP(TableMPI[[#This Row],[Label]],TableAvg[],2,FALSE)</f>
        <v>#N/A</v>
      </c>
      <c r="P460" s="13" t="e">
        <f>VLOOKUP(TableMPI[[#This Row],[Label]],TableAvg[],3,FALSE)</f>
        <v>#N/A</v>
      </c>
      <c r="Q460" s="13" t="e">
        <f>TableMPI[[#This Row],[Avg]]-$U$2*TableMPI[[#This Row],[StdDev]]</f>
        <v>#N/A</v>
      </c>
      <c r="R460" s="13" t="e">
        <f>TableMPI[[#This Row],[Avg]]+$U$2*TableMPI[[#This Row],[StdDev]]</f>
        <v>#N/A</v>
      </c>
      <c r="S460" s="13" t="e">
        <f>IF(AND(TableMPI[[#This Row],[total_time]]&gt;=TableMPI[[#This Row],[Low]], TableMPI[[#This Row],[total_time]]&lt;=TableMPI[[#This Row],[High]]),1,0)</f>
        <v>#N/A</v>
      </c>
    </row>
    <row r="461" spans="1:19" x14ac:dyDescent="0.25">
      <c r="A461" t="s">
        <v>15</v>
      </c>
      <c r="B461">
        <v>10000</v>
      </c>
      <c r="C461">
        <v>100</v>
      </c>
      <c r="D461">
        <v>100000</v>
      </c>
      <c r="E461">
        <v>65</v>
      </c>
      <c r="F461">
        <v>1</v>
      </c>
      <c r="G461">
        <v>37.203366000000003</v>
      </c>
      <c r="H461">
        <v>30.895668000000001</v>
      </c>
      <c r="I461">
        <v>6.2155100000000001</v>
      </c>
      <c r="J461">
        <v>9.7116999999999995E-2</v>
      </c>
      <c r="K461" t="str">
        <f t="shared" si="16"/>
        <v>7</v>
      </c>
      <c r="L461" t="s">
        <v>65</v>
      </c>
      <c r="M461" t="s">
        <v>66</v>
      </c>
      <c r="N4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461" s="13" t="e">
        <f>VLOOKUP(TableMPI[[#This Row],[Label]],TableAvg[],2,FALSE)</f>
        <v>#N/A</v>
      </c>
      <c r="P461" s="13" t="e">
        <f>VLOOKUP(TableMPI[[#This Row],[Label]],TableAvg[],3,FALSE)</f>
        <v>#N/A</v>
      </c>
      <c r="Q461" s="13" t="e">
        <f>TableMPI[[#This Row],[Avg]]-$U$2*TableMPI[[#This Row],[StdDev]]</f>
        <v>#N/A</v>
      </c>
      <c r="R461" s="13" t="e">
        <f>TableMPI[[#This Row],[Avg]]+$U$2*TableMPI[[#This Row],[StdDev]]</f>
        <v>#N/A</v>
      </c>
      <c r="S461" s="13" t="e">
        <f>IF(AND(TableMPI[[#This Row],[total_time]]&gt;=TableMPI[[#This Row],[Low]], TableMPI[[#This Row],[total_time]]&lt;=TableMPI[[#This Row],[High]]),1,0)</f>
        <v>#N/A</v>
      </c>
    </row>
    <row r="462" spans="1:19" x14ac:dyDescent="0.25">
      <c r="A462" t="s">
        <v>15</v>
      </c>
      <c r="B462">
        <v>10000</v>
      </c>
      <c r="C462">
        <v>100</v>
      </c>
      <c r="D462">
        <v>100000</v>
      </c>
      <c r="E462">
        <v>64</v>
      </c>
      <c r="F462">
        <v>1</v>
      </c>
      <c r="G462">
        <v>31.557157</v>
      </c>
      <c r="H462">
        <v>25.284987000000001</v>
      </c>
      <c r="I462">
        <v>16.616890999999999</v>
      </c>
      <c r="J462">
        <v>0.26375999999999999</v>
      </c>
      <c r="K462" t="str">
        <f t="shared" si="16"/>
        <v>7</v>
      </c>
      <c r="L462" t="s">
        <v>65</v>
      </c>
      <c r="M462" t="s">
        <v>66</v>
      </c>
      <c r="N4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462" s="13">
        <f>VLOOKUP(TableMPI[[#This Row],[Label]],TableAvg[],2,FALSE)</f>
        <v>0</v>
      </c>
      <c r="P462" s="13">
        <f>VLOOKUP(TableMPI[[#This Row],[Label]],TableAvg[],3,FALSE)</f>
        <v>0</v>
      </c>
      <c r="Q462" s="13">
        <f>TableMPI[[#This Row],[Avg]]-$U$2*TableMPI[[#This Row],[StdDev]]</f>
        <v>0</v>
      </c>
      <c r="R462" s="13">
        <f>TableMPI[[#This Row],[Avg]]+$U$2*TableMPI[[#This Row],[StdDev]]</f>
        <v>0</v>
      </c>
      <c r="S462" s="13">
        <v>1</v>
      </c>
    </row>
    <row r="463" spans="1:19" x14ac:dyDescent="0.25">
      <c r="A463" t="s">
        <v>15</v>
      </c>
      <c r="B463">
        <v>10000</v>
      </c>
      <c r="C463">
        <v>100</v>
      </c>
      <c r="D463">
        <v>100000</v>
      </c>
      <c r="E463">
        <v>63</v>
      </c>
      <c r="F463">
        <v>1</v>
      </c>
      <c r="G463">
        <v>13.083311999999999</v>
      </c>
      <c r="H463">
        <v>6.7254839999999998</v>
      </c>
      <c r="I463">
        <v>17.703658999999998</v>
      </c>
      <c r="J463">
        <v>0.28554299999999999</v>
      </c>
      <c r="K463" t="str">
        <f t="shared" si="16"/>
        <v>7</v>
      </c>
      <c r="L463" t="s">
        <v>65</v>
      </c>
      <c r="M463" t="s">
        <v>66</v>
      </c>
      <c r="N4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463" s="13">
        <f>VLOOKUP(TableMPI[[#This Row],[Label]],TableAvg[],2,FALSE)</f>
        <v>0</v>
      </c>
      <c r="P463" s="13">
        <f>VLOOKUP(TableMPI[[#This Row],[Label]],TableAvg[],3,FALSE)</f>
        <v>0</v>
      </c>
      <c r="Q463" s="13">
        <f>TableMPI[[#This Row],[Avg]]-$U$2*TableMPI[[#This Row],[StdDev]]</f>
        <v>0</v>
      </c>
      <c r="R463" s="13">
        <f>TableMPI[[#This Row],[Avg]]+$U$2*TableMPI[[#This Row],[StdDev]]</f>
        <v>0</v>
      </c>
      <c r="S463" s="13">
        <v>1</v>
      </c>
    </row>
    <row r="464" spans="1:19" x14ac:dyDescent="0.25">
      <c r="A464" t="s">
        <v>15</v>
      </c>
      <c r="B464">
        <v>10000</v>
      </c>
      <c r="C464">
        <v>100</v>
      </c>
      <c r="D464">
        <v>100000</v>
      </c>
      <c r="E464">
        <v>62</v>
      </c>
      <c r="F464">
        <v>1</v>
      </c>
      <c r="G464">
        <v>15.523020000000001</v>
      </c>
      <c r="H464">
        <v>9.0748949999999997</v>
      </c>
      <c r="I464">
        <v>3.6761430000000002</v>
      </c>
      <c r="J464">
        <v>6.0264999999999999E-2</v>
      </c>
      <c r="K464" t="str">
        <f t="shared" si="16"/>
        <v>7</v>
      </c>
      <c r="L464" t="s">
        <v>65</v>
      </c>
      <c r="M464" t="s">
        <v>66</v>
      </c>
      <c r="N4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464" s="13">
        <f>VLOOKUP(TableMPI[[#This Row],[Label]],TableAvg[],2,FALSE)</f>
        <v>0</v>
      </c>
      <c r="P464" s="13">
        <f>VLOOKUP(TableMPI[[#This Row],[Label]],TableAvg[],3,FALSE)</f>
        <v>0</v>
      </c>
      <c r="Q464" s="13">
        <f>TableMPI[[#This Row],[Avg]]-$U$2*TableMPI[[#This Row],[StdDev]]</f>
        <v>0</v>
      </c>
      <c r="R464" s="13">
        <f>TableMPI[[#This Row],[Avg]]+$U$2*TableMPI[[#This Row],[StdDev]]</f>
        <v>0</v>
      </c>
      <c r="S464" s="13">
        <v>1</v>
      </c>
    </row>
    <row r="465" spans="1:19" x14ac:dyDescent="0.25">
      <c r="A465" t="s">
        <v>15</v>
      </c>
      <c r="B465">
        <v>10000</v>
      </c>
      <c r="C465">
        <v>100</v>
      </c>
      <c r="D465">
        <v>100000</v>
      </c>
      <c r="E465">
        <v>61</v>
      </c>
      <c r="F465">
        <v>1</v>
      </c>
      <c r="G465">
        <v>26.055647</v>
      </c>
      <c r="H465">
        <v>19.514005999999998</v>
      </c>
      <c r="I465">
        <v>3.8231510000000002</v>
      </c>
      <c r="J465">
        <v>6.3718999999999998E-2</v>
      </c>
      <c r="K465" t="str">
        <f t="shared" si="16"/>
        <v>7</v>
      </c>
      <c r="L465" t="s">
        <v>65</v>
      </c>
      <c r="M465" t="s">
        <v>66</v>
      </c>
      <c r="N4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465" s="13">
        <f>VLOOKUP(TableMPI[[#This Row],[Label]],TableAvg[],2,FALSE)</f>
        <v>0</v>
      </c>
      <c r="P465" s="13">
        <f>VLOOKUP(TableMPI[[#This Row],[Label]],TableAvg[],3,FALSE)</f>
        <v>0</v>
      </c>
      <c r="Q465" s="13">
        <f>TableMPI[[#This Row],[Avg]]-$U$2*TableMPI[[#This Row],[StdDev]]</f>
        <v>0</v>
      </c>
      <c r="R465" s="13">
        <f>TableMPI[[#This Row],[Avg]]+$U$2*TableMPI[[#This Row],[StdDev]]</f>
        <v>0</v>
      </c>
      <c r="S465" s="13">
        <v>1</v>
      </c>
    </row>
    <row r="466" spans="1:19" x14ac:dyDescent="0.25">
      <c r="A466" t="s">
        <v>15</v>
      </c>
      <c r="B466">
        <v>10000</v>
      </c>
      <c r="C466">
        <v>100</v>
      </c>
      <c r="D466">
        <v>100000</v>
      </c>
      <c r="E466">
        <v>60</v>
      </c>
      <c r="F466">
        <v>1</v>
      </c>
      <c r="G466">
        <v>21.638935</v>
      </c>
      <c r="H466">
        <v>15.004871</v>
      </c>
      <c r="I466">
        <v>5.1512589999999996</v>
      </c>
      <c r="J466">
        <v>8.7308999999999998E-2</v>
      </c>
      <c r="K466" t="str">
        <f t="shared" si="16"/>
        <v>7</v>
      </c>
      <c r="L466" t="s">
        <v>65</v>
      </c>
      <c r="M466" t="s">
        <v>66</v>
      </c>
      <c r="N4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466" s="13">
        <f>VLOOKUP(TableMPI[[#This Row],[Label]],TableAvg[],2,FALSE)</f>
        <v>0</v>
      </c>
      <c r="P466" s="13">
        <f>VLOOKUP(TableMPI[[#This Row],[Label]],TableAvg[],3,FALSE)</f>
        <v>0</v>
      </c>
      <c r="Q466" s="13">
        <f>TableMPI[[#This Row],[Avg]]-$U$2*TableMPI[[#This Row],[StdDev]]</f>
        <v>0</v>
      </c>
      <c r="R466" s="13">
        <f>TableMPI[[#This Row],[Avg]]+$U$2*TableMPI[[#This Row],[StdDev]]</f>
        <v>0</v>
      </c>
      <c r="S466" s="13">
        <v>1</v>
      </c>
    </row>
    <row r="467" spans="1:19" x14ac:dyDescent="0.25">
      <c r="A467" t="s">
        <v>15</v>
      </c>
      <c r="B467">
        <v>10000</v>
      </c>
      <c r="C467">
        <v>100</v>
      </c>
      <c r="D467">
        <v>100000</v>
      </c>
      <c r="E467">
        <v>59</v>
      </c>
      <c r="F467">
        <v>1</v>
      </c>
      <c r="G467">
        <v>16.041101000000001</v>
      </c>
      <c r="H467">
        <v>9.1427790000000009</v>
      </c>
      <c r="I467">
        <v>6.4249739999999997</v>
      </c>
      <c r="J467">
        <v>0.110775</v>
      </c>
      <c r="K467" t="str">
        <f t="shared" si="16"/>
        <v>7</v>
      </c>
      <c r="L467" t="s">
        <v>65</v>
      </c>
      <c r="M467" t="s">
        <v>66</v>
      </c>
      <c r="N4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467" s="13">
        <f>VLOOKUP(TableMPI[[#This Row],[Label]],TableAvg[],2,FALSE)</f>
        <v>0</v>
      </c>
      <c r="P467" s="13">
        <f>VLOOKUP(TableMPI[[#This Row],[Label]],TableAvg[],3,FALSE)</f>
        <v>0</v>
      </c>
      <c r="Q467" s="13">
        <f>TableMPI[[#This Row],[Avg]]-$U$2*TableMPI[[#This Row],[StdDev]]</f>
        <v>0</v>
      </c>
      <c r="R467" s="13">
        <f>TableMPI[[#This Row],[Avg]]+$U$2*TableMPI[[#This Row],[StdDev]]</f>
        <v>0</v>
      </c>
      <c r="S467" s="13">
        <v>1</v>
      </c>
    </row>
    <row r="468" spans="1:19" x14ac:dyDescent="0.25">
      <c r="A468" t="s">
        <v>15</v>
      </c>
      <c r="B468">
        <v>10000</v>
      </c>
      <c r="C468">
        <v>100</v>
      </c>
      <c r="D468">
        <v>100000</v>
      </c>
      <c r="E468">
        <v>58</v>
      </c>
      <c r="F468">
        <v>1</v>
      </c>
      <c r="G468">
        <v>24.728128999999999</v>
      </c>
      <c r="H468">
        <v>17.688196000000001</v>
      </c>
      <c r="I468">
        <v>7.2533029999999998</v>
      </c>
      <c r="J468">
        <v>0.127251</v>
      </c>
      <c r="K468" t="str">
        <f t="shared" si="16"/>
        <v>7</v>
      </c>
      <c r="L468" t="s">
        <v>65</v>
      </c>
      <c r="M468" t="s">
        <v>66</v>
      </c>
      <c r="N4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468" s="13">
        <f>VLOOKUP(TableMPI[[#This Row],[Label]],TableAvg[],2,FALSE)</f>
        <v>0</v>
      </c>
      <c r="P468" s="13">
        <f>VLOOKUP(TableMPI[[#This Row],[Label]],TableAvg[],3,FALSE)</f>
        <v>0</v>
      </c>
      <c r="Q468" s="13">
        <f>TableMPI[[#This Row],[Avg]]-$U$2*TableMPI[[#This Row],[StdDev]]</f>
        <v>0</v>
      </c>
      <c r="R468" s="13">
        <f>TableMPI[[#This Row],[Avg]]+$U$2*TableMPI[[#This Row],[StdDev]]</f>
        <v>0</v>
      </c>
      <c r="S468" s="13">
        <v>1</v>
      </c>
    </row>
    <row r="469" spans="1:19" x14ac:dyDescent="0.25">
      <c r="A469" t="s">
        <v>15</v>
      </c>
      <c r="B469">
        <v>10000</v>
      </c>
      <c r="C469">
        <v>100</v>
      </c>
      <c r="D469">
        <v>100000</v>
      </c>
      <c r="E469">
        <v>57</v>
      </c>
      <c r="F469">
        <v>1</v>
      </c>
      <c r="G469">
        <v>20.856584999999999</v>
      </c>
      <c r="H469">
        <v>13.773967000000001</v>
      </c>
      <c r="I469">
        <v>5.9932460000000001</v>
      </c>
      <c r="J469">
        <v>0.10702200000000001</v>
      </c>
      <c r="K469" t="str">
        <f t="shared" si="16"/>
        <v>7</v>
      </c>
      <c r="L469" t="s">
        <v>65</v>
      </c>
      <c r="M469" t="s">
        <v>66</v>
      </c>
      <c r="N4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469" s="13">
        <f>VLOOKUP(TableMPI[[#This Row],[Label]],TableAvg[],2,FALSE)</f>
        <v>0</v>
      </c>
      <c r="P469" s="13">
        <f>VLOOKUP(TableMPI[[#This Row],[Label]],TableAvg[],3,FALSE)</f>
        <v>0</v>
      </c>
      <c r="Q469" s="13">
        <f>TableMPI[[#This Row],[Avg]]-$U$2*TableMPI[[#This Row],[StdDev]]</f>
        <v>0</v>
      </c>
      <c r="R469" s="13">
        <f>TableMPI[[#This Row],[Avg]]+$U$2*TableMPI[[#This Row],[StdDev]]</f>
        <v>0</v>
      </c>
      <c r="S469" s="13">
        <v>1</v>
      </c>
    </row>
    <row r="470" spans="1:19" x14ac:dyDescent="0.25">
      <c r="A470" t="s">
        <v>15</v>
      </c>
      <c r="B470">
        <v>10000</v>
      </c>
      <c r="C470">
        <v>100</v>
      </c>
      <c r="D470">
        <v>100000</v>
      </c>
      <c r="E470">
        <v>56</v>
      </c>
      <c r="F470">
        <v>1</v>
      </c>
      <c r="G470">
        <v>14.972351</v>
      </c>
      <c r="H470">
        <v>7.7467139999999999</v>
      </c>
      <c r="I470">
        <v>6.5396679999999998</v>
      </c>
      <c r="J470">
        <v>0.11890299999999999</v>
      </c>
      <c r="K470" t="str">
        <f t="shared" si="16"/>
        <v>7</v>
      </c>
      <c r="L470" t="s">
        <v>65</v>
      </c>
      <c r="M470" t="s">
        <v>66</v>
      </c>
      <c r="N4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470" s="13">
        <f>VLOOKUP(TableMPI[[#This Row],[Label]],TableAvg[],2,FALSE)</f>
        <v>0</v>
      </c>
      <c r="P470" s="13">
        <f>VLOOKUP(TableMPI[[#This Row],[Label]],TableAvg[],3,FALSE)</f>
        <v>0</v>
      </c>
      <c r="Q470" s="13">
        <f>TableMPI[[#This Row],[Avg]]-$U$2*TableMPI[[#This Row],[StdDev]]</f>
        <v>0</v>
      </c>
      <c r="R470" s="13">
        <f>TableMPI[[#This Row],[Avg]]+$U$2*TableMPI[[#This Row],[StdDev]]</f>
        <v>0</v>
      </c>
      <c r="S470" s="13">
        <v>1</v>
      </c>
    </row>
    <row r="471" spans="1:19" x14ac:dyDescent="0.25">
      <c r="A471" t="s">
        <v>15</v>
      </c>
      <c r="B471">
        <v>10000</v>
      </c>
      <c r="C471">
        <v>100</v>
      </c>
      <c r="D471">
        <v>100000</v>
      </c>
      <c r="E471">
        <v>55</v>
      </c>
      <c r="F471">
        <v>1</v>
      </c>
      <c r="G471">
        <v>12.019674</v>
      </c>
      <c r="H471">
        <v>4.748767</v>
      </c>
      <c r="I471">
        <v>5.3365229999999997</v>
      </c>
      <c r="J471">
        <v>9.8824999999999996E-2</v>
      </c>
      <c r="K471" t="str">
        <f t="shared" si="16"/>
        <v>7</v>
      </c>
      <c r="L471" t="s">
        <v>65</v>
      </c>
      <c r="M471" t="s">
        <v>66</v>
      </c>
      <c r="N4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471" s="13">
        <f>VLOOKUP(TableMPI[[#This Row],[Label]],TableAvg[],2,FALSE)</f>
        <v>0</v>
      </c>
      <c r="P471" s="13">
        <f>VLOOKUP(TableMPI[[#This Row],[Label]],TableAvg[],3,FALSE)</f>
        <v>0</v>
      </c>
      <c r="Q471" s="13">
        <f>TableMPI[[#This Row],[Avg]]-$U$2*TableMPI[[#This Row],[StdDev]]</f>
        <v>0</v>
      </c>
      <c r="R471" s="13">
        <f>TableMPI[[#This Row],[Avg]]+$U$2*TableMPI[[#This Row],[StdDev]]</f>
        <v>0</v>
      </c>
      <c r="S471" s="13">
        <v>1</v>
      </c>
    </row>
    <row r="472" spans="1:19" x14ac:dyDescent="0.25">
      <c r="A472" t="s">
        <v>15</v>
      </c>
      <c r="B472">
        <v>10000</v>
      </c>
      <c r="C472">
        <v>100</v>
      </c>
      <c r="D472">
        <v>100000</v>
      </c>
      <c r="E472">
        <v>54</v>
      </c>
      <c r="F472">
        <v>1</v>
      </c>
      <c r="G472">
        <v>17.869064999999999</v>
      </c>
      <c r="H472">
        <v>10.431323000000001</v>
      </c>
      <c r="I472">
        <v>5.7426009999999996</v>
      </c>
      <c r="J472">
        <v>0.108351</v>
      </c>
      <c r="K472" t="str">
        <f t="shared" si="16"/>
        <v>7</v>
      </c>
      <c r="L472" t="s">
        <v>65</v>
      </c>
      <c r="M472" t="s">
        <v>66</v>
      </c>
      <c r="N4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472" s="13">
        <f>VLOOKUP(TableMPI[[#This Row],[Label]],TableAvg[],2,FALSE)</f>
        <v>0</v>
      </c>
      <c r="P472" s="13">
        <f>VLOOKUP(TableMPI[[#This Row],[Label]],TableAvg[],3,FALSE)</f>
        <v>0</v>
      </c>
      <c r="Q472" s="13">
        <f>TableMPI[[#This Row],[Avg]]-$U$2*TableMPI[[#This Row],[StdDev]]</f>
        <v>0</v>
      </c>
      <c r="R472" s="13">
        <f>TableMPI[[#This Row],[Avg]]+$U$2*TableMPI[[#This Row],[StdDev]]</f>
        <v>0</v>
      </c>
      <c r="S472" s="13">
        <v>1</v>
      </c>
    </row>
    <row r="473" spans="1:19" x14ac:dyDescent="0.25">
      <c r="A473" t="s">
        <v>15</v>
      </c>
      <c r="B473">
        <v>10000</v>
      </c>
      <c r="C473">
        <v>100</v>
      </c>
      <c r="D473">
        <v>100000</v>
      </c>
      <c r="E473">
        <v>53</v>
      </c>
      <c r="F473">
        <v>1</v>
      </c>
      <c r="G473">
        <v>12.336309999999999</v>
      </c>
      <c r="H473">
        <v>4.7771970000000001</v>
      </c>
      <c r="I473">
        <v>20.345305</v>
      </c>
      <c r="J473">
        <v>0.39125599999999999</v>
      </c>
      <c r="K473" t="str">
        <f t="shared" si="16"/>
        <v>7</v>
      </c>
      <c r="L473" t="s">
        <v>65</v>
      </c>
      <c r="M473" t="s">
        <v>66</v>
      </c>
      <c r="N4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473" s="13">
        <f>VLOOKUP(TableMPI[[#This Row],[Label]],TableAvg[],2,FALSE)</f>
        <v>0</v>
      </c>
      <c r="P473" s="13">
        <f>VLOOKUP(TableMPI[[#This Row],[Label]],TableAvg[],3,FALSE)</f>
        <v>0</v>
      </c>
      <c r="Q473" s="13">
        <f>TableMPI[[#This Row],[Avg]]-$U$2*TableMPI[[#This Row],[StdDev]]</f>
        <v>0</v>
      </c>
      <c r="R473" s="13">
        <f>TableMPI[[#This Row],[Avg]]+$U$2*TableMPI[[#This Row],[StdDev]]</f>
        <v>0</v>
      </c>
      <c r="S473" s="13">
        <v>1</v>
      </c>
    </row>
    <row r="474" spans="1:19" x14ac:dyDescent="0.25">
      <c r="A474" t="s">
        <v>15</v>
      </c>
      <c r="B474">
        <v>10000</v>
      </c>
      <c r="C474">
        <v>100</v>
      </c>
      <c r="D474">
        <v>100000</v>
      </c>
      <c r="E474">
        <v>52</v>
      </c>
      <c r="F474">
        <v>1</v>
      </c>
      <c r="G474">
        <v>12.861769000000001</v>
      </c>
      <c r="H474">
        <v>5.1838769999999998</v>
      </c>
      <c r="I474">
        <v>7.2823260000000003</v>
      </c>
      <c r="J474">
        <v>0.142791</v>
      </c>
      <c r="K474" t="str">
        <f t="shared" si="16"/>
        <v>7</v>
      </c>
      <c r="L474" t="s">
        <v>65</v>
      </c>
      <c r="M474" t="s">
        <v>66</v>
      </c>
      <c r="N4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474" s="13">
        <f>VLOOKUP(TableMPI[[#This Row],[Label]],TableAvg[],2,FALSE)</f>
        <v>0</v>
      </c>
      <c r="P474" s="13">
        <f>VLOOKUP(TableMPI[[#This Row],[Label]],TableAvg[],3,FALSE)</f>
        <v>0</v>
      </c>
      <c r="Q474" s="13">
        <f>TableMPI[[#This Row],[Avg]]-$U$2*TableMPI[[#This Row],[StdDev]]</f>
        <v>0</v>
      </c>
      <c r="R474" s="13">
        <f>TableMPI[[#This Row],[Avg]]+$U$2*TableMPI[[#This Row],[StdDev]]</f>
        <v>0</v>
      </c>
      <c r="S474" s="13">
        <v>1</v>
      </c>
    </row>
    <row r="475" spans="1:19" x14ac:dyDescent="0.25">
      <c r="A475" t="s">
        <v>15</v>
      </c>
      <c r="B475">
        <v>10000</v>
      </c>
      <c r="C475">
        <v>100</v>
      </c>
      <c r="D475">
        <v>100000</v>
      </c>
      <c r="E475">
        <v>51</v>
      </c>
      <c r="F475">
        <v>1</v>
      </c>
      <c r="G475">
        <v>11.547836</v>
      </c>
      <c r="H475">
        <v>3.7514439999999998</v>
      </c>
      <c r="I475">
        <v>5.220574</v>
      </c>
      <c r="J475">
        <v>0.104411</v>
      </c>
      <c r="K475" t="str">
        <f t="shared" si="16"/>
        <v>7</v>
      </c>
      <c r="L475" t="s">
        <v>65</v>
      </c>
      <c r="M475" t="s">
        <v>66</v>
      </c>
      <c r="N4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475" s="13">
        <f>VLOOKUP(TableMPI[[#This Row],[Label]],TableAvg[],2,FALSE)</f>
        <v>0</v>
      </c>
      <c r="P475" s="13">
        <f>VLOOKUP(TableMPI[[#This Row],[Label]],TableAvg[],3,FALSE)</f>
        <v>0</v>
      </c>
      <c r="Q475" s="13">
        <f>TableMPI[[#This Row],[Avg]]-$U$2*TableMPI[[#This Row],[StdDev]]</f>
        <v>0</v>
      </c>
      <c r="R475" s="13">
        <f>TableMPI[[#This Row],[Avg]]+$U$2*TableMPI[[#This Row],[StdDev]]</f>
        <v>0</v>
      </c>
      <c r="S475" s="13">
        <v>1</v>
      </c>
    </row>
    <row r="476" spans="1:19" x14ac:dyDescent="0.25">
      <c r="A476" t="s">
        <v>15</v>
      </c>
      <c r="B476">
        <v>10000</v>
      </c>
      <c r="C476">
        <v>100</v>
      </c>
      <c r="D476">
        <v>100000</v>
      </c>
      <c r="E476">
        <v>50</v>
      </c>
      <c r="F476">
        <v>1</v>
      </c>
      <c r="G476">
        <v>14.229801999999999</v>
      </c>
      <c r="H476">
        <v>6.3150599999999999</v>
      </c>
      <c r="I476">
        <v>5.4457440000000004</v>
      </c>
      <c r="J476">
        <v>0.111138</v>
      </c>
      <c r="K476" t="str">
        <f t="shared" si="16"/>
        <v>7</v>
      </c>
      <c r="L476" t="s">
        <v>65</v>
      </c>
      <c r="M476" t="s">
        <v>66</v>
      </c>
      <c r="N4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476" s="13">
        <f>VLOOKUP(TableMPI[[#This Row],[Label]],TableAvg[],2,FALSE)</f>
        <v>0</v>
      </c>
      <c r="P476" s="13">
        <f>VLOOKUP(TableMPI[[#This Row],[Label]],TableAvg[],3,FALSE)</f>
        <v>0</v>
      </c>
      <c r="Q476" s="13">
        <f>TableMPI[[#This Row],[Avg]]-$U$2*TableMPI[[#This Row],[StdDev]]</f>
        <v>0</v>
      </c>
      <c r="R476" s="13">
        <f>TableMPI[[#This Row],[Avg]]+$U$2*TableMPI[[#This Row],[StdDev]]</f>
        <v>0</v>
      </c>
      <c r="S476" s="13">
        <v>1</v>
      </c>
    </row>
    <row r="477" spans="1:19" x14ac:dyDescent="0.25">
      <c r="A477" t="s">
        <v>15</v>
      </c>
      <c r="B477">
        <v>10000</v>
      </c>
      <c r="C477">
        <v>100</v>
      </c>
      <c r="D477">
        <v>100000</v>
      </c>
      <c r="E477">
        <v>49</v>
      </c>
      <c r="F477">
        <v>1</v>
      </c>
      <c r="G477">
        <v>12.661443999999999</v>
      </c>
      <c r="H477">
        <v>4.5454439999999998</v>
      </c>
      <c r="I477">
        <v>5.1008889999999996</v>
      </c>
      <c r="J477">
        <v>0.106269</v>
      </c>
      <c r="K477" t="str">
        <f t="shared" si="16"/>
        <v>7</v>
      </c>
      <c r="L477" t="s">
        <v>65</v>
      </c>
      <c r="M477" t="s">
        <v>66</v>
      </c>
      <c r="N4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477" s="13">
        <f>VLOOKUP(TableMPI[[#This Row],[Label]],TableAvg[],2,FALSE)</f>
        <v>0</v>
      </c>
      <c r="P477" s="13">
        <f>VLOOKUP(TableMPI[[#This Row],[Label]],TableAvg[],3,FALSE)</f>
        <v>0</v>
      </c>
      <c r="Q477" s="13">
        <f>TableMPI[[#This Row],[Avg]]-$U$2*TableMPI[[#This Row],[StdDev]]</f>
        <v>0</v>
      </c>
      <c r="R477" s="13">
        <f>TableMPI[[#This Row],[Avg]]+$U$2*TableMPI[[#This Row],[StdDev]]</f>
        <v>0</v>
      </c>
      <c r="S477" s="13">
        <v>1</v>
      </c>
    </row>
    <row r="478" spans="1:19" x14ac:dyDescent="0.25">
      <c r="A478" t="s">
        <v>15</v>
      </c>
      <c r="B478">
        <v>10000</v>
      </c>
      <c r="C478">
        <v>100</v>
      </c>
      <c r="D478">
        <v>100000</v>
      </c>
      <c r="E478">
        <v>48</v>
      </c>
      <c r="F478">
        <v>1</v>
      </c>
      <c r="G478">
        <v>32.079307999999997</v>
      </c>
      <c r="H478">
        <v>23.780602999999999</v>
      </c>
      <c r="I478">
        <v>5.3669440000000002</v>
      </c>
      <c r="J478">
        <v>0.11419</v>
      </c>
      <c r="K478" t="str">
        <f t="shared" si="16"/>
        <v>7</v>
      </c>
      <c r="L478" t="s">
        <v>65</v>
      </c>
      <c r="M478" t="s">
        <v>66</v>
      </c>
      <c r="N4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478" s="13">
        <f>VLOOKUP(TableMPI[[#This Row],[Label]],TableAvg[],2,FALSE)</f>
        <v>0</v>
      </c>
      <c r="P478" s="13">
        <f>VLOOKUP(TableMPI[[#This Row],[Label]],TableAvg[],3,FALSE)</f>
        <v>0</v>
      </c>
      <c r="Q478" s="13">
        <f>TableMPI[[#This Row],[Avg]]-$U$2*TableMPI[[#This Row],[StdDev]]</f>
        <v>0</v>
      </c>
      <c r="R478" s="13">
        <f>TableMPI[[#This Row],[Avg]]+$U$2*TableMPI[[#This Row],[StdDev]]</f>
        <v>0</v>
      </c>
      <c r="S478" s="13">
        <v>1</v>
      </c>
    </row>
    <row r="479" spans="1:19" x14ac:dyDescent="0.25">
      <c r="A479" t="s">
        <v>15</v>
      </c>
      <c r="B479">
        <v>10000</v>
      </c>
      <c r="C479">
        <v>100</v>
      </c>
      <c r="D479">
        <v>100000</v>
      </c>
      <c r="E479">
        <v>47</v>
      </c>
      <c r="F479">
        <v>1</v>
      </c>
      <c r="G479">
        <v>14.53496</v>
      </c>
      <c r="H479">
        <v>6.2711379999999997</v>
      </c>
      <c r="I479">
        <v>16.973239</v>
      </c>
      <c r="J479">
        <v>0.36898300000000001</v>
      </c>
      <c r="K479" t="str">
        <f t="shared" si="16"/>
        <v>7</v>
      </c>
      <c r="L479" t="s">
        <v>65</v>
      </c>
      <c r="M479" t="s">
        <v>66</v>
      </c>
      <c r="N4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479" s="13">
        <f>VLOOKUP(TableMPI[[#This Row],[Label]],TableAvg[],2,FALSE)</f>
        <v>0</v>
      </c>
      <c r="P479" s="13">
        <f>VLOOKUP(TableMPI[[#This Row],[Label]],TableAvg[],3,FALSE)</f>
        <v>0</v>
      </c>
      <c r="Q479" s="13">
        <f>TableMPI[[#This Row],[Avg]]-$U$2*TableMPI[[#This Row],[StdDev]]</f>
        <v>0</v>
      </c>
      <c r="R479" s="13">
        <f>TableMPI[[#This Row],[Avg]]+$U$2*TableMPI[[#This Row],[StdDev]]</f>
        <v>0</v>
      </c>
      <c r="S479" s="13">
        <v>1</v>
      </c>
    </row>
    <row r="480" spans="1:19" x14ac:dyDescent="0.25">
      <c r="A480" t="s">
        <v>15</v>
      </c>
      <c r="B480">
        <v>10000</v>
      </c>
      <c r="C480">
        <v>100</v>
      </c>
      <c r="D480">
        <v>100000</v>
      </c>
      <c r="E480">
        <v>46</v>
      </c>
      <c r="F480">
        <v>1</v>
      </c>
      <c r="G480">
        <v>34.028615000000002</v>
      </c>
      <c r="H480">
        <v>25.481276999999999</v>
      </c>
      <c r="I480">
        <v>7.2618989999999997</v>
      </c>
      <c r="J480">
        <v>0.16137599999999999</v>
      </c>
      <c r="K480" t="str">
        <f t="shared" si="16"/>
        <v>7</v>
      </c>
      <c r="L480" t="s">
        <v>65</v>
      </c>
      <c r="M480" t="s">
        <v>66</v>
      </c>
      <c r="N4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480" s="13">
        <f>VLOOKUP(TableMPI[[#This Row],[Label]],TableAvg[],2,FALSE)</f>
        <v>0</v>
      </c>
      <c r="P480" s="13">
        <f>VLOOKUP(TableMPI[[#This Row],[Label]],TableAvg[],3,FALSE)</f>
        <v>0</v>
      </c>
      <c r="Q480" s="13">
        <f>TableMPI[[#This Row],[Avg]]-$U$2*TableMPI[[#This Row],[StdDev]]</f>
        <v>0</v>
      </c>
      <c r="R480" s="13">
        <f>TableMPI[[#This Row],[Avg]]+$U$2*TableMPI[[#This Row],[StdDev]]</f>
        <v>0</v>
      </c>
      <c r="S480" s="13">
        <v>1</v>
      </c>
    </row>
    <row r="481" spans="1:19" x14ac:dyDescent="0.25">
      <c r="A481" t="s">
        <v>15</v>
      </c>
      <c r="B481">
        <v>10000</v>
      </c>
      <c r="C481">
        <v>100</v>
      </c>
      <c r="D481">
        <v>100000</v>
      </c>
      <c r="E481">
        <v>45</v>
      </c>
      <c r="F481">
        <v>1</v>
      </c>
      <c r="G481">
        <v>22.368486000000001</v>
      </c>
      <c r="H481">
        <v>13.730148</v>
      </c>
      <c r="I481">
        <v>14.950779000000001</v>
      </c>
      <c r="J481">
        <v>0.33978999999999998</v>
      </c>
      <c r="K481" t="str">
        <f t="shared" si="16"/>
        <v>7</v>
      </c>
      <c r="L481" t="s">
        <v>65</v>
      </c>
      <c r="M481" t="s">
        <v>66</v>
      </c>
      <c r="N4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481" s="13">
        <f>VLOOKUP(TableMPI[[#This Row],[Label]],TableAvg[],2,FALSE)</f>
        <v>0</v>
      </c>
      <c r="P481" s="13">
        <f>VLOOKUP(TableMPI[[#This Row],[Label]],TableAvg[],3,FALSE)</f>
        <v>0</v>
      </c>
      <c r="Q481" s="13">
        <f>TableMPI[[#This Row],[Avg]]-$U$2*TableMPI[[#This Row],[StdDev]]</f>
        <v>0</v>
      </c>
      <c r="R481" s="13">
        <f>TableMPI[[#This Row],[Avg]]+$U$2*TableMPI[[#This Row],[StdDev]]</f>
        <v>0</v>
      </c>
      <c r="S481" s="13">
        <v>1</v>
      </c>
    </row>
    <row r="482" spans="1:19" x14ac:dyDescent="0.25">
      <c r="A482" t="s">
        <v>15</v>
      </c>
      <c r="B482">
        <v>10000</v>
      </c>
      <c r="C482">
        <v>100</v>
      </c>
      <c r="D482">
        <v>100000</v>
      </c>
      <c r="E482">
        <v>44</v>
      </c>
      <c r="F482">
        <v>1</v>
      </c>
      <c r="G482">
        <v>12.522259</v>
      </c>
      <c r="H482">
        <v>3.8153380000000001</v>
      </c>
      <c r="I482">
        <v>5.9751849999999997</v>
      </c>
      <c r="J482">
        <v>0.138958</v>
      </c>
      <c r="K482" t="str">
        <f t="shared" si="16"/>
        <v>7</v>
      </c>
      <c r="L482" t="s">
        <v>65</v>
      </c>
      <c r="M482" t="s">
        <v>66</v>
      </c>
      <c r="N4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482" s="13">
        <f>VLOOKUP(TableMPI[[#This Row],[Label]],TableAvg[],2,FALSE)</f>
        <v>0</v>
      </c>
      <c r="P482" s="13">
        <f>VLOOKUP(TableMPI[[#This Row],[Label]],TableAvg[],3,FALSE)</f>
        <v>0</v>
      </c>
      <c r="Q482" s="13">
        <f>TableMPI[[#This Row],[Avg]]-$U$2*TableMPI[[#This Row],[StdDev]]</f>
        <v>0</v>
      </c>
      <c r="R482" s="13">
        <f>TableMPI[[#This Row],[Avg]]+$U$2*TableMPI[[#This Row],[StdDev]]</f>
        <v>0</v>
      </c>
      <c r="S482" s="13">
        <v>1</v>
      </c>
    </row>
    <row r="483" spans="1:19" x14ac:dyDescent="0.25">
      <c r="A483" t="s">
        <v>15</v>
      </c>
      <c r="B483">
        <v>10000</v>
      </c>
      <c r="C483">
        <v>100</v>
      </c>
      <c r="D483">
        <v>100000</v>
      </c>
      <c r="E483">
        <v>43</v>
      </c>
      <c r="F483">
        <v>1</v>
      </c>
      <c r="G483">
        <v>13.321531999999999</v>
      </c>
      <c r="H483">
        <v>4.4650230000000004</v>
      </c>
      <c r="I483">
        <v>4.6885620000000001</v>
      </c>
      <c r="J483">
        <v>0.111632</v>
      </c>
      <c r="K483" t="str">
        <f t="shared" si="16"/>
        <v>7</v>
      </c>
      <c r="L483" t="s">
        <v>65</v>
      </c>
      <c r="M483" t="s">
        <v>66</v>
      </c>
      <c r="N4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483" s="13">
        <f>VLOOKUP(TableMPI[[#This Row],[Label]],TableAvg[],2,FALSE)</f>
        <v>0</v>
      </c>
      <c r="P483" s="13">
        <f>VLOOKUP(TableMPI[[#This Row],[Label]],TableAvg[],3,FALSE)</f>
        <v>0</v>
      </c>
      <c r="Q483" s="13">
        <f>TableMPI[[#This Row],[Avg]]-$U$2*TableMPI[[#This Row],[StdDev]]</f>
        <v>0</v>
      </c>
      <c r="R483" s="13">
        <f>TableMPI[[#This Row],[Avg]]+$U$2*TableMPI[[#This Row],[StdDev]]</f>
        <v>0</v>
      </c>
      <c r="S483" s="13">
        <v>1</v>
      </c>
    </row>
    <row r="484" spans="1:19" x14ac:dyDescent="0.25">
      <c r="A484" t="s">
        <v>15</v>
      </c>
      <c r="B484">
        <v>10000</v>
      </c>
      <c r="C484">
        <v>100</v>
      </c>
      <c r="D484">
        <v>100000</v>
      </c>
      <c r="E484">
        <v>42</v>
      </c>
      <c r="F484">
        <v>1</v>
      </c>
      <c r="G484">
        <v>13.964790000000001</v>
      </c>
      <c r="H484">
        <v>4.840503</v>
      </c>
      <c r="I484">
        <v>4.205857</v>
      </c>
      <c r="J484">
        <v>0.10258200000000001</v>
      </c>
      <c r="K484" t="str">
        <f t="shared" si="16"/>
        <v>7</v>
      </c>
      <c r="L484" t="s">
        <v>65</v>
      </c>
      <c r="M484" t="s">
        <v>66</v>
      </c>
      <c r="N4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484" s="13">
        <f>VLOOKUP(TableMPI[[#This Row],[Label]],TableAvg[],2,FALSE)</f>
        <v>0</v>
      </c>
      <c r="P484" s="13">
        <f>VLOOKUP(TableMPI[[#This Row],[Label]],TableAvg[],3,FALSE)</f>
        <v>0</v>
      </c>
      <c r="Q484" s="13">
        <f>TableMPI[[#This Row],[Avg]]-$U$2*TableMPI[[#This Row],[StdDev]]</f>
        <v>0</v>
      </c>
      <c r="R484" s="13">
        <f>TableMPI[[#This Row],[Avg]]+$U$2*TableMPI[[#This Row],[StdDev]]</f>
        <v>0</v>
      </c>
      <c r="S484" s="13">
        <v>1</v>
      </c>
    </row>
    <row r="485" spans="1:19" x14ac:dyDescent="0.25">
      <c r="A485" t="s">
        <v>15</v>
      </c>
      <c r="B485">
        <v>10000</v>
      </c>
      <c r="C485">
        <v>100</v>
      </c>
      <c r="D485">
        <v>100000</v>
      </c>
      <c r="E485">
        <v>41</v>
      </c>
      <c r="F485">
        <v>1</v>
      </c>
      <c r="G485">
        <v>13.253265000000001</v>
      </c>
      <c r="H485">
        <v>4.0572480000000004</v>
      </c>
      <c r="I485">
        <v>4.1275510000000004</v>
      </c>
      <c r="J485">
        <v>0.103189</v>
      </c>
      <c r="K485" t="str">
        <f t="shared" si="16"/>
        <v>7</v>
      </c>
      <c r="L485" t="s">
        <v>65</v>
      </c>
      <c r="M485" t="s">
        <v>66</v>
      </c>
      <c r="N4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485" s="13">
        <f>VLOOKUP(TableMPI[[#This Row],[Label]],TableAvg[],2,FALSE)</f>
        <v>0</v>
      </c>
      <c r="P485" s="13">
        <f>VLOOKUP(TableMPI[[#This Row],[Label]],TableAvg[],3,FALSE)</f>
        <v>0</v>
      </c>
      <c r="Q485" s="13">
        <f>TableMPI[[#This Row],[Avg]]-$U$2*TableMPI[[#This Row],[StdDev]]</f>
        <v>0</v>
      </c>
      <c r="R485" s="13">
        <f>TableMPI[[#This Row],[Avg]]+$U$2*TableMPI[[#This Row],[StdDev]]</f>
        <v>0</v>
      </c>
      <c r="S485" s="13">
        <v>1</v>
      </c>
    </row>
    <row r="486" spans="1:19" x14ac:dyDescent="0.25">
      <c r="A486" t="s">
        <v>15</v>
      </c>
      <c r="B486">
        <v>10000</v>
      </c>
      <c r="C486">
        <v>100</v>
      </c>
      <c r="D486">
        <v>100000</v>
      </c>
      <c r="E486">
        <v>40</v>
      </c>
      <c r="F486">
        <v>1</v>
      </c>
      <c r="G486">
        <v>14.664531999999999</v>
      </c>
      <c r="H486">
        <v>5.2536550000000002</v>
      </c>
      <c r="I486">
        <v>12.530392000000001</v>
      </c>
      <c r="J486">
        <v>0.32129200000000002</v>
      </c>
      <c r="K486" t="str">
        <f t="shared" si="16"/>
        <v>7</v>
      </c>
      <c r="L486" t="s">
        <v>65</v>
      </c>
      <c r="M486" t="s">
        <v>66</v>
      </c>
      <c r="N4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486" s="13">
        <f>VLOOKUP(TableMPI[[#This Row],[Label]],TableAvg[],2,FALSE)</f>
        <v>0</v>
      </c>
      <c r="P486" s="13">
        <f>VLOOKUP(TableMPI[[#This Row],[Label]],TableAvg[],3,FALSE)</f>
        <v>0</v>
      </c>
      <c r="Q486" s="13">
        <f>TableMPI[[#This Row],[Avg]]-$U$2*TableMPI[[#This Row],[StdDev]]</f>
        <v>0</v>
      </c>
      <c r="R486" s="13">
        <f>TableMPI[[#This Row],[Avg]]+$U$2*TableMPI[[#This Row],[StdDev]]</f>
        <v>0</v>
      </c>
      <c r="S486" s="13">
        <v>1</v>
      </c>
    </row>
    <row r="487" spans="1:19" x14ac:dyDescent="0.25">
      <c r="A487" t="s">
        <v>15</v>
      </c>
      <c r="B487">
        <v>10000</v>
      </c>
      <c r="C487">
        <v>100</v>
      </c>
      <c r="D487">
        <v>100000</v>
      </c>
      <c r="E487">
        <v>39</v>
      </c>
      <c r="F487">
        <v>1</v>
      </c>
      <c r="G487">
        <v>15.005431</v>
      </c>
      <c r="H487">
        <v>5.1375469999999996</v>
      </c>
      <c r="I487">
        <v>3.3801329999999998</v>
      </c>
      <c r="J487">
        <v>8.8951000000000002E-2</v>
      </c>
      <c r="K487" t="str">
        <f t="shared" si="16"/>
        <v>7</v>
      </c>
      <c r="L487" t="s">
        <v>65</v>
      </c>
      <c r="M487" t="s">
        <v>66</v>
      </c>
      <c r="N4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487" s="13">
        <f>VLOOKUP(TableMPI[[#This Row],[Label]],TableAvg[],2,FALSE)</f>
        <v>0</v>
      </c>
      <c r="P487" s="13">
        <f>VLOOKUP(TableMPI[[#This Row],[Label]],TableAvg[],3,FALSE)</f>
        <v>0</v>
      </c>
      <c r="Q487" s="13">
        <f>TableMPI[[#This Row],[Avg]]-$U$2*TableMPI[[#This Row],[StdDev]]</f>
        <v>0</v>
      </c>
      <c r="R487" s="13">
        <f>TableMPI[[#This Row],[Avg]]+$U$2*TableMPI[[#This Row],[StdDev]]</f>
        <v>0</v>
      </c>
      <c r="S487" s="13">
        <v>1</v>
      </c>
    </row>
    <row r="488" spans="1:19" x14ac:dyDescent="0.25">
      <c r="A488" t="s">
        <v>15</v>
      </c>
      <c r="B488">
        <v>10000</v>
      </c>
      <c r="C488">
        <v>100</v>
      </c>
      <c r="D488">
        <v>100000</v>
      </c>
      <c r="E488">
        <v>38</v>
      </c>
      <c r="F488">
        <v>1</v>
      </c>
      <c r="G488">
        <v>14.063223000000001</v>
      </c>
      <c r="H488">
        <v>4.1776960000000001</v>
      </c>
      <c r="I488">
        <v>3.1044489999999998</v>
      </c>
      <c r="J488">
        <v>8.3904000000000006E-2</v>
      </c>
      <c r="K488" t="str">
        <f t="shared" si="16"/>
        <v>7</v>
      </c>
      <c r="L488" t="s">
        <v>65</v>
      </c>
      <c r="M488" t="s">
        <v>66</v>
      </c>
      <c r="N4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488" s="13">
        <f>VLOOKUP(TableMPI[[#This Row],[Label]],TableAvg[],2,FALSE)</f>
        <v>0</v>
      </c>
      <c r="P488" s="13">
        <f>VLOOKUP(TableMPI[[#This Row],[Label]],TableAvg[],3,FALSE)</f>
        <v>0</v>
      </c>
      <c r="Q488" s="13">
        <f>TableMPI[[#This Row],[Avg]]-$U$2*TableMPI[[#This Row],[StdDev]]</f>
        <v>0</v>
      </c>
      <c r="R488" s="13">
        <f>TableMPI[[#This Row],[Avg]]+$U$2*TableMPI[[#This Row],[StdDev]]</f>
        <v>0</v>
      </c>
      <c r="S488" s="13">
        <v>1</v>
      </c>
    </row>
    <row r="489" spans="1:19" x14ac:dyDescent="0.25">
      <c r="A489" t="s">
        <v>15</v>
      </c>
      <c r="B489">
        <v>10000</v>
      </c>
      <c r="C489">
        <v>100</v>
      </c>
      <c r="D489">
        <v>100000</v>
      </c>
      <c r="E489">
        <v>37</v>
      </c>
      <c r="F489">
        <v>1</v>
      </c>
      <c r="G489">
        <v>13.965119</v>
      </c>
      <c r="H489">
        <v>3.7297039999999999</v>
      </c>
      <c r="I489">
        <v>3.7469700000000001</v>
      </c>
      <c r="J489">
        <v>0.10408299999999999</v>
      </c>
      <c r="K489" t="str">
        <f t="shared" si="16"/>
        <v>7</v>
      </c>
      <c r="L489" t="s">
        <v>65</v>
      </c>
      <c r="M489" t="s">
        <v>66</v>
      </c>
      <c r="N4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489" s="13">
        <f>VLOOKUP(TableMPI[[#This Row],[Label]],TableAvg[],2,FALSE)</f>
        <v>0</v>
      </c>
      <c r="P489" s="13">
        <f>VLOOKUP(TableMPI[[#This Row],[Label]],TableAvg[],3,FALSE)</f>
        <v>0</v>
      </c>
      <c r="Q489" s="13">
        <f>TableMPI[[#This Row],[Avg]]-$U$2*TableMPI[[#This Row],[StdDev]]</f>
        <v>0</v>
      </c>
      <c r="R489" s="13">
        <f>TableMPI[[#This Row],[Avg]]+$U$2*TableMPI[[#This Row],[StdDev]]</f>
        <v>0</v>
      </c>
      <c r="S489" s="13">
        <v>1</v>
      </c>
    </row>
    <row r="490" spans="1:19" x14ac:dyDescent="0.25">
      <c r="A490" t="s">
        <v>15</v>
      </c>
      <c r="B490">
        <v>10000</v>
      </c>
      <c r="C490">
        <v>100</v>
      </c>
      <c r="D490">
        <v>100000</v>
      </c>
      <c r="E490">
        <v>36</v>
      </c>
      <c r="F490">
        <v>1</v>
      </c>
      <c r="G490">
        <v>13.609911</v>
      </c>
      <c r="H490">
        <v>3.204996</v>
      </c>
      <c r="I490">
        <v>3.4557890000000002</v>
      </c>
      <c r="J490">
        <v>9.8737000000000005E-2</v>
      </c>
      <c r="K490" t="str">
        <f t="shared" si="16"/>
        <v>7</v>
      </c>
      <c r="L490" t="s">
        <v>65</v>
      </c>
      <c r="M490" t="s">
        <v>66</v>
      </c>
      <c r="N4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490" s="13">
        <f>VLOOKUP(TableMPI[[#This Row],[Label]],TableAvg[],2,FALSE)</f>
        <v>0</v>
      </c>
      <c r="P490" s="13">
        <f>VLOOKUP(TableMPI[[#This Row],[Label]],TableAvg[],3,FALSE)</f>
        <v>0</v>
      </c>
      <c r="Q490" s="13">
        <f>TableMPI[[#This Row],[Avg]]-$U$2*TableMPI[[#This Row],[StdDev]]</f>
        <v>0</v>
      </c>
      <c r="R490" s="13">
        <f>TableMPI[[#This Row],[Avg]]+$U$2*TableMPI[[#This Row],[StdDev]]</f>
        <v>0</v>
      </c>
      <c r="S490" s="13">
        <v>1</v>
      </c>
    </row>
    <row r="491" spans="1:19" x14ac:dyDescent="0.25">
      <c r="A491" t="s">
        <v>15</v>
      </c>
      <c r="B491">
        <v>10000</v>
      </c>
      <c r="C491">
        <v>100</v>
      </c>
      <c r="D491">
        <v>100000</v>
      </c>
      <c r="E491">
        <v>35</v>
      </c>
      <c r="F491">
        <v>1</v>
      </c>
      <c r="G491">
        <v>13.660633000000001</v>
      </c>
      <c r="H491">
        <v>2.7705989999999998</v>
      </c>
      <c r="I491">
        <v>3.8038630000000002</v>
      </c>
      <c r="J491">
        <v>0.11187800000000001</v>
      </c>
      <c r="K491" t="str">
        <f t="shared" si="16"/>
        <v>7</v>
      </c>
      <c r="L491" t="s">
        <v>65</v>
      </c>
      <c r="M491" t="s">
        <v>66</v>
      </c>
      <c r="N4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491" s="13">
        <f>VLOOKUP(TableMPI[[#This Row],[Label]],TableAvg[],2,FALSE)</f>
        <v>0</v>
      </c>
      <c r="P491" s="13">
        <f>VLOOKUP(TableMPI[[#This Row],[Label]],TableAvg[],3,FALSE)</f>
        <v>0</v>
      </c>
      <c r="Q491" s="13">
        <f>TableMPI[[#This Row],[Avg]]-$U$2*TableMPI[[#This Row],[StdDev]]</f>
        <v>0</v>
      </c>
      <c r="R491" s="13">
        <f>TableMPI[[#This Row],[Avg]]+$U$2*TableMPI[[#This Row],[StdDev]]</f>
        <v>0</v>
      </c>
      <c r="S491" s="13">
        <v>1</v>
      </c>
    </row>
    <row r="492" spans="1:19" x14ac:dyDescent="0.25">
      <c r="A492" t="s">
        <v>15</v>
      </c>
      <c r="B492">
        <v>10000</v>
      </c>
      <c r="C492">
        <v>100</v>
      </c>
      <c r="D492">
        <v>100000</v>
      </c>
      <c r="E492">
        <v>34</v>
      </c>
      <c r="F492">
        <v>1</v>
      </c>
      <c r="G492">
        <v>13.789009999999999</v>
      </c>
      <c r="H492">
        <v>2.8130410000000001</v>
      </c>
      <c r="I492">
        <v>3.7794120000000002</v>
      </c>
      <c r="J492">
        <v>0.114528</v>
      </c>
      <c r="K492" t="str">
        <f t="shared" si="16"/>
        <v>7</v>
      </c>
      <c r="L492" t="s">
        <v>65</v>
      </c>
      <c r="M492" t="s">
        <v>66</v>
      </c>
      <c r="N4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492" s="13">
        <f>VLOOKUP(TableMPI[[#This Row],[Label]],TableAvg[],2,FALSE)</f>
        <v>0</v>
      </c>
      <c r="P492" s="13">
        <f>VLOOKUP(TableMPI[[#This Row],[Label]],TableAvg[],3,FALSE)</f>
        <v>0</v>
      </c>
      <c r="Q492" s="13">
        <f>TableMPI[[#This Row],[Avg]]-$U$2*TableMPI[[#This Row],[StdDev]]</f>
        <v>0</v>
      </c>
      <c r="R492" s="13">
        <f>TableMPI[[#This Row],[Avg]]+$U$2*TableMPI[[#This Row],[StdDev]]</f>
        <v>0</v>
      </c>
      <c r="S492" s="13">
        <v>1</v>
      </c>
    </row>
    <row r="493" spans="1:19" x14ac:dyDescent="0.25">
      <c r="A493" t="s">
        <v>15</v>
      </c>
      <c r="B493">
        <v>10000</v>
      </c>
      <c r="C493">
        <v>100</v>
      </c>
      <c r="D493">
        <v>100000</v>
      </c>
      <c r="E493">
        <v>33</v>
      </c>
      <c r="F493">
        <v>1</v>
      </c>
      <c r="G493">
        <v>14.291834</v>
      </c>
      <c r="H493">
        <v>3.0195789999999998</v>
      </c>
      <c r="I493">
        <v>3.908836</v>
      </c>
      <c r="J493">
        <v>0.122151</v>
      </c>
      <c r="K493" t="str">
        <f t="shared" si="16"/>
        <v>7</v>
      </c>
      <c r="L493" t="s">
        <v>65</v>
      </c>
      <c r="M493" t="s">
        <v>66</v>
      </c>
      <c r="N4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493" s="13">
        <f>VLOOKUP(TableMPI[[#This Row],[Label]],TableAvg[],2,FALSE)</f>
        <v>0</v>
      </c>
      <c r="P493" s="13">
        <f>VLOOKUP(TableMPI[[#This Row],[Label]],TableAvg[],3,FALSE)</f>
        <v>0</v>
      </c>
      <c r="Q493" s="13">
        <f>TableMPI[[#This Row],[Avg]]-$U$2*TableMPI[[#This Row],[StdDev]]</f>
        <v>0</v>
      </c>
      <c r="R493" s="13">
        <f>TableMPI[[#This Row],[Avg]]+$U$2*TableMPI[[#This Row],[StdDev]]</f>
        <v>0</v>
      </c>
      <c r="S493" s="13">
        <v>1</v>
      </c>
    </row>
    <row r="494" spans="1:19" x14ac:dyDescent="0.25">
      <c r="A494" t="s">
        <v>15</v>
      </c>
      <c r="B494">
        <v>10000</v>
      </c>
      <c r="C494">
        <v>100</v>
      </c>
      <c r="D494">
        <v>100000</v>
      </c>
      <c r="E494">
        <v>32</v>
      </c>
      <c r="F494">
        <v>1</v>
      </c>
      <c r="G494">
        <v>16.824235000000002</v>
      </c>
      <c r="H494">
        <v>5.2672999999999996</v>
      </c>
      <c r="I494">
        <v>2.9547340000000002</v>
      </c>
      <c r="J494">
        <v>9.5313999999999996E-2</v>
      </c>
      <c r="K494" t="str">
        <f t="shared" si="16"/>
        <v>7</v>
      </c>
      <c r="L494" t="s">
        <v>65</v>
      </c>
      <c r="M494" t="s">
        <v>66</v>
      </c>
      <c r="N4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494" s="13">
        <f>VLOOKUP(TableMPI[[#This Row],[Label]],TableAvg[],2,FALSE)</f>
        <v>0</v>
      </c>
      <c r="P494" s="13">
        <f>VLOOKUP(TableMPI[[#This Row],[Label]],TableAvg[],3,FALSE)</f>
        <v>0</v>
      </c>
      <c r="Q494" s="13">
        <f>TableMPI[[#This Row],[Avg]]-$U$2*TableMPI[[#This Row],[StdDev]]</f>
        <v>0</v>
      </c>
      <c r="R494" s="13">
        <f>TableMPI[[#This Row],[Avg]]+$U$2*TableMPI[[#This Row],[StdDev]]</f>
        <v>0</v>
      </c>
      <c r="S494" s="13">
        <v>1</v>
      </c>
    </row>
    <row r="495" spans="1:19" x14ac:dyDescent="0.25">
      <c r="A495" t="s">
        <v>15</v>
      </c>
      <c r="B495">
        <v>10000</v>
      </c>
      <c r="C495">
        <v>100</v>
      </c>
      <c r="D495">
        <v>100000</v>
      </c>
      <c r="E495">
        <v>31</v>
      </c>
      <c r="F495">
        <v>1</v>
      </c>
      <c r="G495">
        <v>14.369547000000001</v>
      </c>
      <c r="H495">
        <v>2.2801969999999998</v>
      </c>
      <c r="I495">
        <v>3.2422939999999998</v>
      </c>
      <c r="J495">
        <v>0.10807600000000001</v>
      </c>
      <c r="K495" t="str">
        <f t="shared" si="16"/>
        <v>7</v>
      </c>
      <c r="L495" t="s">
        <v>65</v>
      </c>
      <c r="M495" t="s">
        <v>66</v>
      </c>
      <c r="N4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495" s="13">
        <f>VLOOKUP(TableMPI[[#This Row],[Label]],TableAvg[],2,FALSE)</f>
        <v>0</v>
      </c>
      <c r="P495" s="13">
        <f>VLOOKUP(TableMPI[[#This Row],[Label]],TableAvg[],3,FALSE)</f>
        <v>0</v>
      </c>
      <c r="Q495" s="13">
        <f>TableMPI[[#This Row],[Avg]]-$U$2*TableMPI[[#This Row],[StdDev]]</f>
        <v>0</v>
      </c>
      <c r="R495" s="13">
        <f>TableMPI[[#This Row],[Avg]]+$U$2*TableMPI[[#This Row],[StdDev]]</f>
        <v>0</v>
      </c>
      <c r="S495" s="13">
        <v>1</v>
      </c>
    </row>
    <row r="496" spans="1:19" x14ac:dyDescent="0.25">
      <c r="A496" t="s">
        <v>15</v>
      </c>
      <c r="B496">
        <v>10000</v>
      </c>
      <c r="C496">
        <v>100</v>
      </c>
      <c r="D496">
        <v>100000</v>
      </c>
      <c r="E496">
        <v>30</v>
      </c>
      <c r="F496">
        <v>1</v>
      </c>
      <c r="G496">
        <v>13.882212000000001</v>
      </c>
      <c r="H496">
        <v>1.6041799999999999</v>
      </c>
      <c r="I496">
        <v>2.4816699999999998</v>
      </c>
      <c r="J496">
        <v>8.5574999999999998E-2</v>
      </c>
      <c r="K496" t="str">
        <f t="shared" si="16"/>
        <v>7</v>
      </c>
      <c r="L496" t="s">
        <v>65</v>
      </c>
      <c r="M496" t="s">
        <v>66</v>
      </c>
      <c r="N4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496" s="13">
        <f>VLOOKUP(TableMPI[[#This Row],[Label]],TableAvg[],2,FALSE)</f>
        <v>0</v>
      </c>
      <c r="P496" s="13">
        <f>VLOOKUP(TableMPI[[#This Row],[Label]],TableAvg[],3,FALSE)</f>
        <v>0</v>
      </c>
      <c r="Q496" s="13">
        <f>TableMPI[[#This Row],[Avg]]-$U$2*TableMPI[[#This Row],[StdDev]]</f>
        <v>0</v>
      </c>
      <c r="R496" s="13">
        <f>TableMPI[[#This Row],[Avg]]+$U$2*TableMPI[[#This Row],[StdDev]]</f>
        <v>0</v>
      </c>
      <c r="S496" s="13">
        <v>1</v>
      </c>
    </row>
    <row r="497" spans="1:19" x14ac:dyDescent="0.25">
      <c r="A497" t="s">
        <v>15</v>
      </c>
      <c r="B497">
        <v>10000</v>
      </c>
      <c r="C497">
        <v>100</v>
      </c>
      <c r="D497">
        <v>100000</v>
      </c>
      <c r="E497">
        <v>29</v>
      </c>
      <c r="F497">
        <v>1</v>
      </c>
      <c r="G497">
        <v>15.159347</v>
      </c>
      <c r="H497">
        <v>2.4829789999999998</v>
      </c>
      <c r="I497">
        <v>2.995476</v>
      </c>
      <c r="J497">
        <v>0.10698100000000001</v>
      </c>
      <c r="K497" t="str">
        <f t="shared" si="16"/>
        <v>7</v>
      </c>
      <c r="L497" t="s">
        <v>65</v>
      </c>
      <c r="M497" t="s">
        <v>66</v>
      </c>
      <c r="N4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497" s="13">
        <f>VLOOKUP(TableMPI[[#This Row],[Label]],TableAvg[],2,FALSE)</f>
        <v>0</v>
      </c>
      <c r="P497" s="13">
        <f>VLOOKUP(TableMPI[[#This Row],[Label]],TableAvg[],3,FALSE)</f>
        <v>0</v>
      </c>
      <c r="Q497" s="13">
        <f>TableMPI[[#This Row],[Avg]]-$U$2*TableMPI[[#This Row],[StdDev]]</f>
        <v>0</v>
      </c>
      <c r="R497" s="13">
        <f>TableMPI[[#This Row],[Avg]]+$U$2*TableMPI[[#This Row],[StdDev]]</f>
        <v>0</v>
      </c>
      <c r="S497" s="13">
        <v>1</v>
      </c>
    </row>
    <row r="498" spans="1:19" x14ac:dyDescent="0.25">
      <c r="A498" t="s">
        <v>15</v>
      </c>
      <c r="B498">
        <v>10000</v>
      </c>
      <c r="C498">
        <v>100</v>
      </c>
      <c r="D498">
        <v>100000</v>
      </c>
      <c r="E498">
        <v>28</v>
      </c>
      <c r="F498">
        <v>1</v>
      </c>
      <c r="G498">
        <v>14.172506</v>
      </c>
      <c r="H498">
        <v>1.1277079999999999</v>
      </c>
      <c r="I498">
        <v>2.397084</v>
      </c>
      <c r="J498">
        <v>8.8780999999999999E-2</v>
      </c>
      <c r="K498" t="str">
        <f t="shared" si="16"/>
        <v>7</v>
      </c>
      <c r="L498" t="s">
        <v>65</v>
      </c>
      <c r="M498" t="s">
        <v>66</v>
      </c>
      <c r="N4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498" s="13">
        <f>VLOOKUP(TableMPI[[#This Row],[Label]],TableAvg[],2,FALSE)</f>
        <v>0</v>
      </c>
      <c r="P498" s="13">
        <f>VLOOKUP(TableMPI[[#This Row],[Label]],TableAvg[],3,FALSE)</f>
        <v>0</v>
      </c>
      <c r="Q498" s="13">
        <f>TableMPI[[#This Row],[Avg]]-$U$2*TableMPI[[#This Row],[StdDev]]</f>
        <v>0</v>
      </c>
      <c r="R498" s="13">
        <f>TableMPI[[#This Row],[Avg]]+$U$2*TableMPI[[#This Row],[StdDev]]</f>
        <v>0</v>
      </c>
      <c r="S498" s="13">
        <v>1</v>
      </c>
    </row>
    <row r="499" spans="1:19" x14ac:dyDescent="0.25">
      <c r="A499" t="s">
        <v>15</v>
      </c>
      <c r="B499">
        <v>10000</v>
      </c>
      <c r="C499">
        <v>100</v>
      </c>
      <c r="D499">
        <v>100000</v>
      </c>
      <c r="E499">
        <v>27</v>
      </c>
      <c r="F499">
        <v>1</v>
      </c>
      <c r="G499">
        <v>14.610548</v>
      </c>
      <c r="H499">
        <v>1.1291420000000001</v>
      </c>
      <c r="I499">
        <v>2.84571</v>
      </c>
      <c r="J499">
        <v>0.10945000000000001</v>
      </c>
      <c r="K499" t="str">
        <f t="shared" si="16"/>
        <v>7</v>
      </c>
      <c r="L499" t="s">
        <v>65</v>
      </c>
      <c r="M499" t="s">
        <v>66</v>
      </c>
      <c r="N4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499" s="13">
        <f>VLOOKUP(TableMPI[[#This Row],[Label]],TableAvg[],2,FALSE)</f>
        <v>0</v>
      </c>
      <c r="P499" s="13">
        <f>VLOOKUP(TableMPI[[#This Row],[Label]],TableAvg[],3,FALSE)</f>
        <v>0</v>
      </c>
      <c r="Q499" s="13">
        <f>TableMPI[[#This Row],[Avg]]-$U$2*TableMPI[[#This Row],[StdDev]]</f>
        <v>0</v>
      </c>
      <c r="R499" s="13">
        <f>TableMPI[[#This Row],[Avg]]+$U$2*TableMPI[[#This Row],[StdDev]]</f>
        <v>0</v>
      </c>
      <c r="S499" s="13">
        <v>1</v>
      </c>
    </row>
    <row r="500" spans="1:19" x14ac:dyDescent="0.25">
      <c r="A500" t="s">
        <v>15</v>
      </c>
      <c r="B500">
        <v>10000</v>
      </c>
      <c r="C500">
        <v>100</v>
      </c>
      <c r="D500">
        <v>100000</v>
      </c>
      <c r="E500">
        <v>26</v>
      </c>
      <c r="F500">
        <v>1</v>
      </c>
      <c r="G500">
        <v>16.078517000000002</v>
      </c>
      <c r="H500">
        <v>2.0227810000000002</v>
      </c>
      <c r="I500">
        <v>2.1273080000000002</v>
      </c>
      <c r="J500">
        <v>8.5092000000000001E-2</v>
      </c>
      <c r="K500" t="str">
        <f t="shared" si="16"/>
        <v>7</v>
      </c>
      <c r="L500" t="s">
        <v>65</v>
      </c>
      <c r="M500" t="s">
        <v>66</v>
      </c>
      <c r="N5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00" s="13">
        <f>VLOOKUP(TableMPI[[#This Row],[Label]],TableAvg[],2,FALSE)</f>
        <v>0</v>
      </c>
      <c r="P500" s="13">
        <f>VLOOKUP(TableMPI[[#This Row],[Label]],TableAvg[],3,FALSE)</f>
        <v>0</v>
      </c>
      <c r="Q500" s="13">
        <f>TableMPI[[#This Row],[Avg]]-$U$2*TableMPI[[#This Row],[StdDev]]</f>
        <v>0</v>
      </c>
      <c r="R500" s="13">
        <f>TableMPI[[#This Row],[Avg]]+$U$2*TableMPI[[#This Row],[StdDev]]</f>
        <v>0</v>
      </c>
      <c r="S500" s="13">
        <v>1</v>
      </c>
    </row>
    <row r="501" spans="1:19" x14ac:dyDescent="0.25">
      <c r="A501" t="s">
        <v>15</v>
      </c>
      <c r="B501">
        <v>10000</v>
      </c>
      <c r="C501">
        <v>100</v>
      </c>
      <c r="D501">
        <v>100000</v>
      </c>
      <c r="E501">
        <v>25</v>
      </c>
      <c r="F501">
        <v>1</v>
      </c>
      <c r="G501">
        <v>15.560471</v>
      </c>
      <c r="H501">
        <v>1.1142030000000001</v>
      </c>
      <c r="I501">
        <v>1.9586870000000001</v>
      </c>
      <c r="J501">
        <v>8.1612000000000004E-2</v>
      </c>
      <c r="K501" t="str">
        <f t="shared" si="16"/>
        <v>7</v>
      </c>
      <c r="L501" t="s">
        <v>65</v>
      </c>
      <c r="M501" t="s">
        <v>66</v>
      </c>
      <c r="N5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01" s="13">
        <f>VLOOKUP(TableMPI[[#This Row],[Label]],TableAvg[],2,FALSE)</f>
        <v>0</v>
      </c>
      <c r="P501" s="13">
        <f>VLOOKUP(TableMPI[[#This Row],[Label]],TableAvg[],3,FALSE)</f>
        <v>0</v>
      </c>
      <c r="Q501" s="13">
        <f>TableMPI[[#This Row],[Avg]]-$U$2*TableMPI[[#This Row],[StdDev]]</f>
        <v>0</v>
      </c>
      <c r="R501" s="13">
        <f>TableMPI[[#This Row],[Avg]]+$U$2*TableMPI[[#This Row],[StdDev]]</f>
        <v>0</v>
      </c>
      <c r="S501" s="13">
        <v>1</v>
      </c>
    </row>
    <row r="502" spans="1:19" x14ac:dyDescent="0.25">
      <c r="A502" t="s">
        <v>15</v>
      </c>
      <c r="B502">
        <v>10000</v>
      </c>
      <c r="C502">
        <v>100</v>
      </c>
      <c r="D502">
        <v>100000</v>
      </c>
      <c r="E502">
        <v>24</v>
      </c>
      <c r="F502">
        <v>1</v>
      </c>
      <c r="G502">
        <v>15.191399000000001</v>
      </c>
      <c r="H502">
        <v>0.177153</v>
      </c>
      <c r="I502">
        <v>0.95374800000000004</v>
      </c>
      <c r="J502">
        <v>4.1466999999999997E-2</v>
      </c>
      <c r="K502" t="str">
        <f t="shared" si="16"/>
        <v>7</v>
      </c>
      <c r="L502" t="s">
        <v>65</v>
      </c>
      <c r="M502" t="s">
        <v>66</v>
      </c>
      <c r="N5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02" s="13">
        <f>VLOOKUP(TableMPI[[#This Row],[Label]],TableAvg[],2,FALSE)</f>
        <v>0</v>
      </c>
      <c r="P502" s="13">
        <f>VLOOKUP(TableMPI[[#This Row],[Label]],TableAvg[],3,FALSE)</f>
        <v>0</v>
      </c>
      <c r="Q502" s="13">
        <f>TableMPI[[#This Row],[Avg]]-$U$2*TableMPI[[#This Row],[StdDev]]</f>
        <v>0</v>
      </c>
      <c r="R502" s="13">
        <f>TableMPI[[#This Row],[Avg]]+$U$2*TableMPI[[#This Row],[StdDev]]</f>
        <v>0</v>
      </c>
      <c r="S502" s="13">
        <v>1</v>
      </c>
    </row>
    <row r="503" spans="1:19" x14ac:dyDescent="0.25">
      <c r="A503" t="s">
        <v>15</v>
      </c>
      <c r="B503">
        <v>10000</v>
      </c>
      <c r="C503">
        <v>100</v>
      </c>
      <c r="D503">
        <v>100000</v>
      </c>
      <c r="E503">
        <v>23</v>
      </c>
      <c r="F503">
        <v>1</v>
      </c>
      <c r="G503">
        <v>15.610219000000001</v>
      </c>
      <c r="H503">
        <v>0.17226900000000001</v>
      </c>
      <c r="I503">
        <v>1.0542130000000001</v>
      </c>
      <c r="J503">
        <v>4.7919000000000003E-2</v>
      </c>
      <c r="K503" t="str">
        <f t="shared" si="16"/>
        <v>7</v>
      </c>
      <c r="L503" t="s">
        <v>65</v>
      </c>
      <c r="M503" t="s">
        <v>66</v>
      </c>
      <c r="N5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03" s="13">
        <f>VLOOKUP(TableMPI[[#This Row],[Label]],TableAvg[],2,FALSE)</f>
        <v>0</v>
      </c>
      <c r="P503" s="13">
        <f>VLOOKUP(TableMPI[[#This Row],[Label]],TableAvg[],3,FALSE)</f>
        <v>0</v>
      </c>
      <c r="Q503" s="13">
        <f>TableMPI[[#This Row],[Avg]]-$U$2*TableMPI[[#This Row],[StdDev]]</f>
        <v>0</v>
      </c>
      <c r="R503" s="13">
        <f>TableMPI[[#This Row],[Avg]]+$U$2*TableMPI[[#This Row],[StdDev]]</f>
        <v>0</v>
      </c>
      <c r="S503" s="13">
        <v>1</v>
      </c>
    </row>
    <row r="504" spans="1:19" x14ac:dyDescent="0.25">
      <c r="A504" t="s">
        <v>15</v>
      </c>
      <c r="B504">
        <v>10000</v>
      </c>
      <c r="C504">
        <v>100</v>
      </c>
      <c r="D504">
        <v>100000</v>
      </c>
      <c r="E504">
        <v>22</v>
      </c>
      <c r="F504">
        <v>1</v>
      </c>
      <c r="G504">
        <v>16.396144</v>
      </c>
      <c r="H504">
        <v>0.237456</v>
      </c>
      <c r="I504">
        <v>0.95909500000000003</v>
      </c>
      <c r="J504">
        <v>4.5671000000000003E-2</v>
      </c>
      <c r="K504" t="str">
        <f t="shared" si="16"/>
        <v>7</v>
      </c>
      <c r="L504" t="s">
        <v>65</v>
      </c>
      <c r="M504" t="s">
        <v>66</v>
      </c>
      <c r="N5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04" s="13">
        <f>VLOOKUP(TableMPI[[#This Row],[Label]],TableAvg[],2,FALSE)</f>
        <v>0</v>
      </c>
      <c r="P504" s="13">
        <f>VLOOKUP(TableMPI[[#This Row],[Label]],TableAvg[],3,FALSE)</f>
        <v>0</v>
      </c>
      <c r="Q504" s="13">
        <f>TableMPI[[#This Row],[Avg]]-$U$2*TableMPI[[#This Row],[StdDev]]</f>
        <v>0</v>
      </c>
      <c r="R504" s="13">
        <f>TableMPI[[#This Row],[Avg]]+$U$2*TableMPI[[#This Row],[StdDev]]</f>
        <v>0</v>
      </c>
      <c r="S504" s="13">
        <v>1</v>
      </c>
    </row>
    <row r="505" spans="1:19" x14ac:dyDescent="0.25">
      <c r="A505" t="s">
        <v>15</v>
      </c>
      <c r="B505">
        <v>10000</v>
      </c>
      <c r="C505">
        <v>100</v>
      </c>
      <c r="D505">
        <v>100000</v>
      </c>
      <c r="E505">
        <v>21</v>
      </c>
      <c r="F505">
        <v>1</v>
      </c>
      <c r="G505">
        <v>17.032975</v>
      </c>
      <c r="H505">
        <v>0.16711999999999999</v>
      </c>
      <c r="I505">
        <v>0.88256800000000002</v>
      </c>
      <c r="J505">
        <v>4.4128000000000001E-2</v>
      </c>
      <c r="K505" t="str">
        <f t="shared" si="16"/>
        <v>7</v>
      </c>
      <c r="L505" t="s">
        <v>65</v>
      </c>
      <c r="M505" t="s">
        <v>66</v>
      </c>
      <c r="N5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05" s="13">
        <f>VLOOKUP(TableMPI[[#This Row],[Label]],TableAvg[],2,FALSE)</f>
        <v>0</v>
      </c>
      <c r="P505" s="13">
        <f>VLOOKUP(TableMPI[[#This Row],[Label]],TableAvg[],3,FALSE)</f>
        <v>0</v>
      </c>
      <c r="Q505" s="13">
        <f>TableMPI[[#This Row],[Avg]]-$U$2*TableMPI[[#This Row],[StdDev]]</f>
        <v>0</v>
      </c>
      <c r="R505" s="13">
        <f>TableMPI[[#This Row],[Avg]]+$U$2*TableMPI[[#This Row],[StdDev]]</f>
        <v>0</v>
      </c>
      <c r="S505" s="13">
        <v>1</v>
      </c>
    </row>
    <row r="506" spans="1:19" x14ac:dyDescent="0.25">
      <c r="A506" t="s">
        <v>15</v>
      </c>
      <c r="B506">
        <v>10000</v>
      </c>
      <c r="C506">
        <v>100</v>
      </c>
      <c r="D506">
        <v>100000</v>
      </c>
      <c r="E506">
        <v>20</v>
      </c>
      <c r="F506">
        <v>1</v>
      </c>
      <c r="G506">
        <v>17.758292000000001</v>
      </c>
      <c r="H506">
        <v>0.167214</v>
      </c>
      <c r="I506">
        <v>0.783632</v>
      </c>
      <c r="J506">
        <v>4.1244000000000003E-2</v>
      </c>
      <c r="K506" t="str">
        <f t="shared" si="16"/>
        <v>7</v>
      </c>
      <c r="L506" t="s">
        <v>65</v>
      </c>
      <c r="M506" t="s">
        <v>66</v>
      </c>
      <c r="N5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06" s="13">
        <f>VLOOKUP(TableMPI[[#This Row],[Label]],TableAvg[],2,FALSE)</f>
        <v>0</v>
      </c>
      <c r="P506" s="13">
        <f>VLOOKUP(TableMPI[[#This Row],[Label]],TableAvg[],3,FALSE)</f>
        <v>0</v>
      </c>
      <c r="Q506" s="13">
        <f>TableMPI[[#This Row],[Avg]]-$U$2*TableMPI[[#This Row],[StdDev]]</f>
        <v>0</v>
      </c>
      <c r="R506" s="13">
        <f>TableMPI[[#This Row],[Avg]]+$U$2*TableMPI[[#This Row],[StdDev]]</f>
        <v>0</v>
      </c>
      <c r="S506" s="13">
        <v>1</v>
      </c>
    </row>
    <row r="507" spans="1:19" x14ac:dyDescent="0.25">
      <c r="A507" t="s">
        <v>15</v>
      </c>
      <c r="B507">
        <v>10000</v>
      </c>
      <c r="C507">
        <v>100</v>
      </c>
      <c r="D507">
        <v>100000</v>
      </c>
      <c r="E507">
        <v>19</v>
      </c>
      <c r="F507">
        <v>1</v>
      </c>
      <c r="G507">
        <v>18.671081999999998</v>
      </c>
      <c r="H507">
        <v>0.156028</v>
      </c>
      <c r="I507">
        <v>0.634127</v>
      </c>
      <c r="J507">
        <v>3.5229000000000003E-2</v>
      </c>
      <c r="K507" t="str">
        <f t="shared" si="16"/>
        <v>7</v>
      </c>
      <c r="L507" t="s">
        <v>65</v>
      </c>
      <c r="M507" t="s">
        <v>66</v>
      </c>
      <c r="N5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07" s="13">
        <f>VLOOKUP(TableMPI[[#This Row],[Label]],TableAvg[],2,FALSE)</f>
        <v>0</v>
      </c>
      <c r="P507" s="13">
        <f>VLOOKUP(TableMPI[[#This Row],[Label]],TableAvg[],3,FALSE)</f>
        <v>0</v>
      </c>
      <c r="Q507" s="13">
        <f>TableMPI[[#This Row],[Avg]]-$U$2*TableMPI[[#This Row],[StdDev]]</f>
        <v>0</v>
      </c>
      <c r="R507" s="13">
        <f>TableMPI[[#This Row],[Avg]]+$U$2*TableMPI[[#This Row],[StdDev]]</f>
        <v>0</v>
      </c>
      <c r="S507" s="13">
        <v>1</v>
      </c>
    </row>
    <row r="508" spans="1:19" x14ac:dyDescent="0.25">
      <c r="A508" t="s">
        <v>15</v>
      </c>
      <c r="B508">
        <v>10000</v>
      </c>
      <c r="C508">
        <v>100</v>
      </c>
      <c r="D508">
        <v>100000</v>
      </c>
      <c r="E508">
        <v>18</v>
      </c>
      <c r="F508">
        <v>1</v>
      </c>
      <c r="G508">
        <v>19.593015999999999</v>
      </c>
      <c r="H508">
        <v>0.16928099999999999</v>
      </c>
      <c r="I508">
        <v>0.69760200000000006</v>
      </c>
      <c r="J508">
        <v>4.1035000000000002E-2</v>
      </c>
      <c r="K508" t="str">
        <f t="shared" si="16"/>
        <v>7</v>
      </c>
      <c r="L508" t="s">
        <v>65</v>
      </c>
      <c r="M508" t="s">
        <v>66</v>
      </c>
      <c r="N5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08" s="13">
        <f>VLOOKUP(TableMPI[[#This Row],[Label]],TableAvg[],2,FALSE)</f>
        <v>0</v>
      </c>
      <c r="P508" s="13">
        <f>VLOOKUP(TableMPI[[#This Row],[Label]],TableAvg[],3,FALSE)</f>
        <v>0</v>
      </c>
      <c r="Q508" s="13">
        <f>TableMPI[[#This Row],[Avg]]-$U$2*TableMPI[[#This Row],[StdDev]]</f>
        <v>0</v>
      </c>
      <c r="R508" s="13">
        <f>TableMPI[[#This Row],[Avg]]+$U$2*TableMPI[[#This Row],[StdDev]]</f>
        <v>0</v>
      </c>
      <c r="S508" s="13">
        <v>1</v>
      </c>
    </row>
    <row r="509" spans="1:19" x14ac:dyDescent="0.25">
      <c r="A509" t="s">
        <v>15</v>
      </c>
      <c r="B509">
        <v>10000</v>
      </c>
      <c r="C509">
        <v>100</v>
      </c>
      <c r="D509">
        <v>100000</v>
      </c>
      <c r="E509">
        <v>17</v>
      </c>
      <c r="F509">
        <v>1</v>
      </c>
      <c r="G509">
        <v>20.657427999999999</v>
      </c>
      <c r="H509">
        <v>0.16236999999999999</v>
      </c>
      <c r="I509">
        <v>0.63707800000000003</v>
      </c>
      <c r="J509">
        <v>3.9816999999999998E-2</v>
      </c>
      <c r="K509" t="str">
        <f t="shared" si="16"/>
        <v>7</v>
      </c>
      <c r="L509" t="s">
        <v>65</v>
      </c>
      <c r="M509" t="s">
        <v>66</v>
      </c>
      <c r="N5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09" s="13">
        <f>VLOOKUP(TableMPI[[#This Row],[Label]],TableAvg[],2,FALSE)</f>
        <v>0</v>
      </c>
      <c r="P509" s="13">
        <f>VLOOKUP(TableMPI[[#This Row],[Label]],TableAvg[],3,FALSE)</f>
        <v>0</v>
      </c>
      <c r="Q509" s="13">
        <f>TableMPI[[#This Row],[Avg]]-$U$2*TableMPI[[#This Row],[StdDev]]</f>
        <v>0</v>
      </c>
      <c r="R509" s="13">
        <f>TableMPI[[#This Row],[Avg]]+$U$2*TableMPI[[#This Row],[StdDev]]</f>
        <v>0</v>
      </c>
      <c r="S509" s="13">
        <v>1</v>
      </c>
    </row>
    <row r="510" spans="1:19" x14ac:dyDescent="0.25">
      <c r="A510" t="s">
        <v>15</v>
      </c>
      <c r="B510">
        <v>10000</v>
      </c>
      <c r="C510">
        <v>100</v>
      </c>
      <c r="D510">
        <v>100000</v>
      </c>
      <c r="E510">
        <v>16</v>
      </c>
      <c r="F510">
        <v>1</v>
      </c>
      <c r="G510">
        <v>21.837778</v>
      </c>
      <c r="H510">
        <v>0.15658900000000001</v>
      </c>
      <c r="I510">
        <v>0.53605899999999995</v>
      </c>
      <c r="J510">
        <v>3.5736999999999998E-2</v>
      </c>
      <c r="K510" t="str">
        <f t="shared" si="16"/>
        <v>7</v>
      </c>
      <c r="L510" t="s">
        <v>65</v>
      </c>
      <c r="M510" t="s">
        <v>66</v>
      </c>
      <c r="N5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10" s="13">
        <f>VLOOKUP(TableMPI[[#This Row],[Label]],TableAvg[],2,FALSE)</f>
        <v>0</v>
      </c>
      <c r="P510" s="13">
        <f>VLOOKUP(TableMPI[[#This Row],[Label]],TableAvg[],3,FALSE)</f>
        <v>0</v>
      </c>
      <c r="Q510" s="13">
        <f>TableMPI[[#This Row],[Avg]]-$U$2*TableMPI[[#This Row],[StdDev]]</f>
        <v>0</v>
      </c>
      <c r="R510" s="13">
        <f>TableMPI[[#This Row],[Avg]]+$U$2*TableMPI[[#This Row],[StdDev]]</f>
        <v>0</v>
      </c>
      <c r="S510" s="13">
        <v>1</v>
      </c>
    </row>
    <row r="511" spans="1:19" x14ac:dyDescent="0.25">
      <c r="A511" t="s">
        <v>15</v>
      </c>
      <c r="B511">
        <v>10000</v>
      </c>
      <c r="C511">
        <v>100</v>
      </c>
      <c r="D511">
        <v>100000</v>
      </c>
      <c r="E511">
        <v>15</v>
      </c>
      <c r="F511">
        <v>1</v>
      </c>
      <c r="G511">
        <v>23.193588999999999</v>
      </c>
      <c r="H511">
        <v>0.16853799999999999</v>
      </c>
      <c r="I511">
        <v>0.620749</v>
      </c>
      <c r="J511">
        <v>4.4339000000000003E-2</v>
      </c>
      <c r="K511" t="str">
        <f t="shared" si="16"/>
        <v>7</v>
      </c>
      <c r="L511" t="s">
        <v>65</v>
      </c>
      <c r="M511" t="s">
        <v>66</v>
      </c>
      <c r="N5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11" s="13">
        <f>VLOOKUP(TableMPI[[#This Row],[Label]],TableAvg[],2,FALSE)</f>
        <v>0</v>
      </c>
      <c r="P511" s="13">
        <f>VLOOKUP(TableMPI[[#This Row],[Label]],TableAvg[],3,FALSE)</f>
        <v>0</v>
      </c>
      <c r="Q511" s="13">
        <f>TableMPI[[#This Row],[Avg]]-$U$2*TableMPI[[#This Row],[StdDev]]</f>
        <v>0</v>
      </c>
      <c r="R511" s="13">
        <f>TableMPI[[#This Row],[Avg]]+$U$2*TableMPI[[#This Row],[StdDev]]</f>
        <v>0</v>
      </c>
      <c r="S511" s="13">
        <v>1</v>
      </c>
    </row>
    <row r="512" spans="1:19" x14ac:dyDescent="0.25">
      <c r="A512" t="s">
        <v>15</v>
      </c>
      <c r="B512">
        <v>10000</v>
      </c>
      <c r="C512">
        <v>100</v>
      </c>
      <c r="D512">
        <v>100000</v>
      </c>
      <c r="E512">
        <v>14</v>
      </c>
      <c r="F512">
        <v>1</v>
      </c>
      <c r="G512">
        <v>24.769411999999999</v>
      </c>
      <c r="H512">
        <v>0.16203899999999999</v>
      </c>
      <c r="I512">
        <v>0.485153</v>
      </c>
      <c r="J512">
        <v>3.7318999999999998E-2</v>
      </c>
      <c r="K512" t="str">
        <f t="shared" si="16"/>
        <v>7</v>
      </c>
      <c r="L512" t="s">
        <v>65</v>
      </c>
      <c r="M512" t="s">
        <v>66</v>
      </c>
      <c r="N5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12" s="13">
        <f>VLOOKUP(TableMPI[[#This Row],[Label]],TableAvg[],2,FALSE)</f>
        <v>0</v>
      </c>
      <c r="P512" s="13">
        <f>VLOOKUP(TableMPI[[#This Row],[Label]],TableAvg[],3,FALSE)</f>
        <v>0</v>
      </c>
      <c r="Q512" s="13">
        <f>TableMPI[[#This Row],[Avg]]-$U$2*TableMPI[[#This Row],[StdDev]]</f>
        <v>0</v>
      </c>
      <c r="R512" s="13">
        <f>TableMPI[[#This Row],[Avg]]+$U$2*TableMPI[[#This Row],[StdDev]]</f>
        <v>0</v>
      </c>
      <c r="S512" s="13">
        <v>1</v>
      </c>
    </row>
    <row r="513" spans="1:19" x14ac:dyDescent="0.25">
      <c r="A513" t="s">
        <v>15</v>
      </c>
      <c r="B513">
        <v>10000</v>
      </c>
      <c r="C513">
        <v>100</v>
      </c>
      <c r="D513">
        <v>100000</v>
      </c>
      <c r="E513">
        <v>13</v>
      </c>
      <c r="F513">
        <v>1</v>
      </c>
      <c r="G513">
        <v>26.572141999999999</v>
      </c>
      <c r="H513">
        <v>0.16761100000000001</v>
      </c>
      <c r="I513">
        <v>0.55363099999999998</v>
      </c>
      <c r="J513">
        <v>4.6136000000000003E-2</v>
      </c>
      <c r="K513" t="str">
        <f t="shared" si="16"/>
        <v>7</v>
      </c>
      <c r="L513" t="s">
        <v>65</v>
      </c>
      <c r="M513" t="s">
        <v>66</v>
      </c>
      <c r="N5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13" s="13">
        <f>VLOOKUP(TableMPI[[#This Row],[Label]],TableAvg[],2,FALSE)</f>
        <v>0</v>
      </c>
      <c r="P513" s="13">
        <f>VLOOKUP(TableMPI[[#This Row],[Label]],TableAvg[],3,FALSE)</f>
        <v>0</v>
      </c>
      <c r="Q513" s="13">
        <f>TableMPI[[#This Row],[Avg]]-$U$2*TableMPI[[#This Row],[StdDev]]</f>
        <v>0</v>
      </c>
      <c r="R513" s="13">
        <f>TableMPI[[#This Row],[Avg]]+$U$2*TableMPI[[#This Row],[StdDev]]</f>
        <v>0</v>
      </c>
      <c r="S513" s="13">
        <v>1</v>
      </c>
    </row>
    <row r="514" spans="1:19" x14ac:dyDescent="0.25">
      <c r="A514" t="s">
        <v>15</v>
      </c>
      <c r="B514">
        <v>10000</v>
      </c>
      <c r="C514">
        <v>100</v>
      </c>
      <c r="D514">
        <v>100000</v>
      </c>
      <c r="E514">
        <v>72</v>
      </c>
      <c r="F514">
        <v>1</v>
      </c>
      <c r="G514">
        <v>21.998517</v>
      </c>
      <c r="H514">
        <v>16.118728000000001</v>
      </c>
      <c r="I514">
        <v>19.233165</v>
      </c>
      <c r="J514">
        <v>0.27089000000000002</v>
      </c>
      <c r="K514" t="str">
        <f t="shared" si="16"/>
        <v>7</v>
      </c>
      <c r="L514" t="s">
        <v>65</v>
      </c>
      <c r="M514" t="s">
        <v>66</v>
      </c>
      <c r="N5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14" s="13" t="e">
        <f>VLOOKUP(TableMPI[[#This Row],[Label]],TableAvg[],2,FALSE)</f>
        <v>#N/A</v>
      </c>
      <c r="P514" s="13" t="e">
        <f>VLOOKUP(TableMPI[[#This Row],[Label]],TableAvg[],3,FALSE)</f>
        <v>#N/A</v>
      </c>
      <c r="Q514" s="13" t="e">
        <f>TableMPI[[#This Row],[Avg]]-$U$2*TableMPI[[#This Row],[StdDev]]</f>
        <v>#N/A</v>
      </c>
      <c r="R514" s="13" t="e">
        <f>TableMPI[[#This Row],[Avg]]+$U$2*TableMPI[[#This Row],[StdDev]]</f>
        <v>#N/A</v>
      </c>
      <c r="S514" s="13" t="e">
        <f>IF(AND(TableMPI[[#This Row],[total_time]]&gt;=TableMPI[[#This Row],[Low]], TableMPI[[#This Row],[total_time]]&lt;=TableMPI[[#This Row],[High]]),1,0)</f>
        <v>#N/A</v>
      </c>
    </row>
    <row r="515" spans="1:19" x14ac:dyDescent="0.25">
      <c r="A515" t="s">
        <v>15</v>
      </c>
      <c r="B515">
        <v>10000</v>
      </c>
      <c r="C515">
        <v>100</v>
      </c>
      <c r="D515">
        <v>100000</v>
      </c>
      <c r="E515">
        <v>71</v>
      </c>
      <c r="F515">
        <v>1</v>
      </c>
      <c r="G515">
        <v>33.263142999999999</v>
      </c>
      <c r="H515">
        <v>27.339829999999999</v>
      </c>
      <c r="I515">
        <v>7.1344909999999997</v>
      </c>
      <c r="J515">
        <v>0.101921</v>
      </c>
      <c r="K515" t="str">
        <f t="shared" si="16"/>
        <v>7</v>
      </c>
      <c r="L515" t="s">
        <v>65</v>
      </c>
      <c r="M515" t="s">
        <v>66</v>
      </c>
      <c r="N5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15" s="13" t="e">
        <f>VLOOKUP(TableMPI[[#This Row],[Label]],TableAvg[],2,FALSE)</f>
        <v>#N/A</v>
      </c>
      <c r="P515" s="13" t="e">
        <f>VLOOKUP(TableMPI[[#This Row],[Label]],TableAvg[],3,FALSE)</f>
        <v>#N/A</v>
      </c>
      <c r="Q515" s="13" t="e">
        <f>TableMPI[[#This Row],[Avg]]-$U$2*TableMPI[[#This Row],[StdDev]]</f>
        <v>#N/A</v>
      </c>
      <c r="R515" s="13" t="e">
        <f>TableMPI[[#This Row],[Avg]]+$U$2*TableMPI[[#This Row],[StdDev]]</f>
        <v>#N/A</v>
      </c>
      <c r="S515" s="13" t="e">
        <f>IF(AND(TableMPI[[#This Row],[total_time]]&gt;=TableMPI[[#This Row],[Low]], TableMPI[[#This Row],[total_time]]&lt;=TableMPI[[#This Row],[High]]),1,0)</f>
        <v>#N/A</v>
      </c>
    </row>
    <row r="516" spans="1:19" x14ac:dyDescent="0.25">
      <c r="A516" t="s">
        <v>15</v>
      </c>
      <c r="B516">
        <v>10000</v>
      </c>
      <c r="C516">
        <v>100</v>
      </c>
      <c r="D516">
        <v>100000</v>
      </c>
      <c r="E516">
        <v>70</v>
      </c>
      <c r="F516">
        <v>1</v>
      </c>
      <c r="G516">
        <v>10.935834</v>
      </c>
      <c r="H516">
        <v>5.070252</v>
      </c>
      <c r="I516">
        <v>17.996724</v>
      </c>
      <c r="J516">
        <v>0.260822</v>
      </c>
      <c r="K516" t="str">
        <f t="shared" si="16"/>
        <v>7</v>
      </c>
      <c r="L516" t="s">
        <v>65</v>
      </c>
      <c r="M516" t="s">
        <v>66</v>
      </c>
      <c r="N5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16" s="13" t="e">
        <f>VLOOKUP(TableMPI[[#This Row],[Label]],TableAvg[],2,FALSE)</f>
        <v>#N/A</v>
      </c>
      <c r="P516" s="13" t="e">
        <f>VLOOKUP(TableMPI[[#This Row],[Label]],TableAvg[],3,FALSE)</f>
        <v>#N/A</v>
      </c>
      <c r="Q516" s="13" t="e">
        <f>TableMPI[[#This Row],[Avg]]-$U$2*TableMPI[[#This Row],[StdDev]]</f>
        <v>#N/A</v>
      </c>
      <c r="R516" s="13" t="e">
        <f>TableMPI[[#This Row],[Avg]]+$U$2*TableMPI[[#This Row],[StdDev]]</f>
        <v>#N/A</v>
      </c>
      <c r="S516" s="13" t="e">
        <f>IF(AND(TableMPI[[#This Row],[total_time]]&gt;=TableMPI[[#This Row],[Low]], TableMPI[[#This Row],[total_time]]&lt;=TableMPI[[#This Row],[High]]),1,0)</f>
        <v>#N/A</v>
      </c>
    </row>
    <row r="517" spans="1:19" x14ac:dyDescent="0.25">
      <c r="A517" t="s">
        <v>15</v>
      </c>
      <c r="B517">
        <v>10000</v>
      </c>
      <c r="C517">
        <v>100</v>
      </c>
      <c r="D517">
        <v>100000</v>
      </c>
      <c r="E517">
        <v>69</v>
      </c>
      <c r="F517">
        <v>1</v>
      </c>
      <c r="G517">
        <v>15.907164</v>
      </c>
      <c r="H517">
        <v>10.02304</v>
      </c>
      <c r="I517">
        <v>7.921862</v>
      </c>
      <c r="J517">
        <v>0.116498</v>
      </c>
      <c r="K517" t="str">
        <f t="shared" si="16"/>
        <v>7</v>
      </c>
      <c r="L517" t="s">
        <v>65</v>
      </c>
      <c r="M517" t="s">
        <v>66</v>
      </c>
      <c r="N5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17" s="13" t="e">
        <f>VLOOKUP(TableMPI[[#This Row],[Label]],TableAvg[],2,FALSE)</f>
        <v>#N/A</v>
      </c>
      <c r="P517" s="13" t="e">
        <f>VLOOKUP(TableMPI[[#This Row],[Label]],TableAvg[],3,FALSE)</f>
        <v>#N/A</v>
      </c>
      <c r="Q517" s="13" t="e">
        <f>TableMPI[[#This Row],[Avg]]-$U$2*TableMPI[[#This Row],[StdDev]]</f>
        <v>#N/A</v>
      </c>
      <c r="R517" s="13" t="e">
        <f>TableMPI[[#This Row],[Avg]]+$U$2*TableMPI[[#This Row],[StdDev]]</f>
        <v>#N/A</v>
      </c>
      <c r="S517" s="13" t="e">
        <f>IF(AND(TableMPI[[#This Row],[total_time]]&gt;=TableMPI[[#This Row],[Low]], TableMPI[[#This Row],[total_time]]&lt;=TableMPI[[#This Row],[High]]),1,0)</f>
        <v>#N/A</v>
      </c>
    </row>
    <row r="518" spans="1:19" x14ac:dyDescent="0.25">
      <c r="A518" t="s">
        <v>15</v>
      </c>
      <c r="B518">
        <v>10000</v>
      </c>
      <c r="C518">
        <v>100</v>
      </c>
      <c r="D518">
        <v>100000</v>
      </c>
      <c r="E518">
        <v>68</v>
      </c>
      <c r="F518">
        <v>1</v>
      </c>
      <c r="G518">
        <v>36.143875000000001</v>
      </c>
      <c r="H518">
        <v>30.144873</v>
      </c>
      <c r="I518">
        <v>3.9026380000000001</v>
      </c>
      <c r="J518">
        <v>5.8248000000000001E-2</v>
      </c>
      <c r="K518" t="str">
        <f t="shared" si="16"/>
        <v>7</v>
      </c>
      <c r="L518" t="s">
        <v>65</v>
      </c>
      <c r="M518" t="s">
        <v>66</v>
      </c>
      <c r="N5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18" s="13" t="e">
        <f>VLOOKUP(TableMPI[[#This Row],[Label]],TableAvg[],2,FALSE)</f>
        <v>#N/A</v>
      </c>
      <c r="P518" s="13" t="e">
        <f>VLOOKUP(TableMPI[[#This Row],[Label]],TableAvg[],3,FALSE)</f>
        <v>#N/A</v>
      </c>
      <c r="Q518" s="13" t="e">
        <f>TableMPI[[#This Row],[Avg]]-$U$2*TableMPI[[#This Row],[StdDev]]</f>
        <v>#N/A</v>
      </c>
      <c r="R518" s="13" t="e">
        <f>TableMPI[[#This Row],[Avg]]+$U$2*TableMPI[[#This Row],[StdDev]]</f>
        <v>#N/A</v>
      </c>
      <c r="S518" s="13" t="e">
        <f>IF(AND(TableMPI[[#This Row],[total_time]]&gt;=TableMPI[[#This Row],[Low]], TableMPI[[#This Row],[total_time]]&lt;=TableMPI[[#This Row],[High]]),1,0)</f>
        <v>#N/A</v>
      </c>
    </row>
    <row r="519" spans="1:19" x14ac:dyDescent="0.25">
      <c r="A519" t="s">
        <v>15</v>
      </c>
      <c r="B519">
        <v>10000</v>
      </c>
      <c r="C519">
        <v>100</v>
      </c>
      <c r="D519">
        <v>100000</v>
      </c>
      <c r="E519">
        <v>67</v>
      </c>
      <c r="F519">
        <v>1</v>
      </c>
      <c r="G519">
        <v>15.499445</v>
      </c>
      <c r="H519">
        <v>9.4196799999999996</v>
      </c>
      <c r="I519">
        <v>20.145420999999999</v>
      </c>
      <c r="J519">
        <v>0.30523400000000001</v>
      </c>
      <c r="K519" t="str">
        <f t="shared" ref="K519:K582" si="17">MID(M519,22,1)</f>
        <v>7</v>
      </c>
      <c r="L519" t="s">
        <v>65</v>
      </c>
      <c r="M519" t="s">
        <v>66</v>
      </c>
      <c r="N5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19" s="13" t="e">
        <f>VLOOKUP(TableMPI[[#This Row],[Label]],TableAvg[],2,FALSE)</f>
        <v>#N/A</v>
      </c>
      <c r="P519" s="13" t="e">
        <f>VLOOKUP(TableMPI[[#This Row],[Label]],TableAvg[],3,FALSE)</f>
        <v>#N/A</v>
      </c>
      <c r="Q519" s="13" t="e">
        <f>TableMPI[[#This Row],[Avg]]-$U$2*TableMPI[[#This Row],[StdDev]]</f>
        <v>#N/A</v>
      </c>
      <c r="R519" s="13" t="e">
        <f>TableMPI[[#This Row],[Avg]]+$U$2*TableMPI[[#This Row],[StdDev]]</f>
        <v>#N/A</v>
      </c>
      <c r="S519" s="13" t="e">
        <f>IF(AND(TableMPI[[#This Row],[total_time]]&gt;=TableMPI[[#This Row],[Low]], TableMPI[[#This Row],[total_time]]&lt;=TableMPI[[#This Row],[High]]),1,0)</f>
        <v>#N/A</v>
      </c>
    </row>
    <row r="520" spans="1:19" x14ac:dyDescent="0.25">
      <c r="A520" t="s">
        <v>15</v>
      </c>
      <c r="B520">
        <v>10000</v>
      </c>
      <c r="C520">
        <v>100</v>
      </c>
      <c r="D520">
        <v>100000</v>
      </c>
      <c r="E520">
        <v>66</v>
      </c>
      <c r="F520">
        <v>1</v>
      </c>
      <c r="G520">
        <v>18.585637999999999</v>
      </c>
      <c r="H520">
        <v>12.45138</v>
      </c>
      <c r="I520">
        <v>7.3551589999999996</v>
      </c>
      <c r="J520">
        <v>0.11315600000000001</v>
      </c>
      <c r="K520" t="str">
        <f t="shared" si="17"/>
        <v>7</v>
      </c>
      <c r="L520" t="s">
        <v>65</v>
      </c>
      <c r="M520" t="s">
        <v>66</v>
      </c>
      <c r="N5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20" s="13" t="e">
        <f>VLOOKUP(TableMPI[[#This Row],[Label]],TableAvg[],2,FALSE)</f>
        <v>#N/A</v>
      </c>
      <c r="P520" s="13" t="e">
        <f>VLOOKUP(TableMPI[[#This Row],[Label]],TableAvg[],3,FALSE)</f>
        <v>#N/A</v>
      </c>
      <c r="Q520" s="13" t="e">
        <f>TableMPI[[#This Row],[Avg]]-$U$2*TableMPI[[#This Row],[StdDev]]</f>
        <v>#N/A</v>
      </c>
      <c r="R520" s="13" t="e">
        <f>TableMPI[[#This Row],[Avg]]+$U$2*TableMPI[[#This Row],[StdDev]]</f>
        <v>#N/A</v>
      </c>
      <c r="S520" s="13" t="e">
        <f>IF(AND(TableMPI[[#This Row],[total_time]]&gt;=TableMPI[[#This Row],[Low]], TableMPI[[#This Row],[total_time]]&lt;=TableMPI[[#This Row],[High]]),1,0)</f>
        <v>#N/A</v>
      </c>
    </row>
    <row r="521" spans="1:19" x14ac:dyDescent="0.25">
      <c r="A521" t="s">
        <v>15</v>
      </c>
      <c r="B521">
        <v>10000</v>
      </c>
      <c r="C521">
        <v>100</v>
      </c>
      <c r="D521">
        <v>100000</v>
      </c>
      <c r="E521">
        <v>65</v>
      </c>
      <c r="F521">
        <v>1</v>
      </c>
      <c r="G521">
        <v>25.455352999999999</v>
      </c>
      <c r="H521">
        <v>19.163540000000001</v>
      </c>
      <c r="I521">
        <v>3.8174399999999999</v>
      </c>
      <c r="J521">
        <v>5.9646999999999999E-2</v>
      </c>
      <c r="K521" t="str">
        <f t="shared" si="17"/>
        <v>7</v>
      </c>
      <c r="L521" t="s">
        <v>65</v>
      </c>
      <c r="M521" t="s">
        <v>66</v>
      </c>
      <c r="N5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21" s="13" t="e">
        <f>VLOOKUP(TableMPI[[#This Row],[Label]],TableAvg[],2,FALSE)</f>
        <v>#N/A</v>
      </c>
      <c r="P521" s="13" t="e">
        <f>VLOOKUP(TableMPI[[#This Row],[Label]],TableAvg[],3,FALSE)</f>
        <v>#N/A</v>
      </c>
      <c r="Q521" s="13" t="e">
        <f>TableMPI[[#This Row],[Avg]]-$U$2*TableMPI[[#This Row],[StdDev]]</f>
        <v>#N/A</v>
      </c>
      <c r="R521" s="13" t="e">
        <f>TableMPI[[#This Row],[Avg]]+$U$2*TableMPI[[#This Row],[StdDev]]</f>
        <v>#N/A</v>
      </c>
      <c r="S521" s="13" t="e">
        <f>IF(AND(TableMPI[[#This Row],[total_time]]&gt;=TableMPI[[#This Row],[Low]], TableMPI[[#This Row],[total_time]]&lt;=TableMPI[[#This Row],[High]]),1,0)</f>
        <v>#N/A</v>
      </c>
    </row>
    <row r="522" spans="1:19" x14ac:dyDescent="0.25">
      <c r="A522" t="s">
        <v>15</v>
      </c>
      <c r="B522">
        <v>10000</v>
      </c>
      <c r="C522">
        <v>100</v>
      </c>
      <c r="D522">
        <v>100000</v>
      </c>
      <c r="E522">
        <v>64</v>
      </c>
      <c r="F522">
        <v>1</v>
      </c>
      <c r="G522">
        <v>13.048553</v>
      </c>
      <c r="H522">
        <v>6.6484379999999996</v>
      </c>
      <c r="I522">
        <v>24.802177</v>
      </c>
      <c r="J522">
        <v>0.39368500000000001</v>
      </c>
      <c r="K522" t="str">
        <f t="shared" si="17"/>
        <v>7</v>
      </c>
      <c r="L522" t="s">
        <v>65</v>
      </c>
      <c r="M522" t="s">
        <v>66</v>
      </c>
      <c r="N5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22" s="13">
        <f>VLOOKUP(TableMPI[[#This Row],[Label]],TableAvg[],2,FALSE)</f>
        <v>0</v>
      </c>
      <c r="P522" s="13">
        <f>VLOOKUP(TableMPI[[#This Row],[Label]],TableAvg[],3,FALSE)</f>
        <v>0</v>
      </c>
      <c r="Q522" s="13">
        <f>TableMPI[[#This Row],[Avg]]-$U$2*TableMPI[[#This Row],[StdDev]]</f>
        <v>0</v>
      </c>
      <c r="R522" s="13">
        <f>TableMPI[[#This Row],[Avg]]+$U$2*TableMPI[[#This Row],[StdDev]]</f>
        <v>0</v>
      </c>
      <c r="S522" s="13">
        <v>1</v>
      </c>
    </row>
    <row r="523" spans="1:19" x14ac:dyDescent="0.25">
      <c r="A523" t="s">
        <v>15</v>
      </c>
      <c r="B523">
        <v>10000</v>
      </c>
      <c r="C523">
        <v>100</v>
      </c>
      <c r="D523">
        <v>100000</v>
      </c>
      <c r="E523">
        <v>63</v>
      </c>
      <c r="F523">
        <v>1</v>
      </c>
      <c r="G523">
        <v>15.402749</v>
      </c>
      <c r="H523">
        <v>9.01891</v>
      </c>
      <c r="I523">
        <v>3.6638649999999999</v>
      </c>
      <c r="J523">
        <v>5.9095000000000002E-2</v>
      </c>
      <c r="K523" t="str">
        <f t="shared" si="17"/>
        <v>7</v>
      </c>
      <c r="L523" t="s">
        <v>65</v>
      </c>
      <c r="M523" t="s">
        <v>66</v>
      </c>
      <c r="N5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23" s="13">
        <f>VLOOKUP(TableMPI[[#This Row],[Label]],TableAvg[],2,FALSE)</f>
        <v>0</v>
      </c>
      <c r="P523" s="13">
        <f>VLOOKUP(TableMPI[[#This Row],[Label]],TableAvg[],3,FALSE)</f>
        <v>0</v>
      </c>
      <c r="Q523" s="13">
        <f>TableMPI[[#This Row],[Avg]]-$U$2*TableMPI[[#This Row],[StdDev]]</f>
        <v>0</v>
      </c>
      <c r="R523" s="13">
        <f>TableMPI[[#This Row],[Avg]]+$U$2*TableMPI[[#This Row],[StdDev]]</f>
        <v>0</v>
      </c>
      <c r="S523" s="13">
        <v>1</v>
      </c>
    </row>
    <row r="524" spans="1:19" x14ac:dyDescent="0.25">
      <c r="A524" t="s">
        <v>15</v>
      </c>
      <c r="B524">
        <v>10000</v>
      </c>
      <c r="C524">
        <v>100</v>
      </c>
      <c r="D524">
        <v>100000</v>
      </c>
      <c r="E524">
        <v>62</v>
      </c>
      <c r="F524">
        <v>1</v>
      </c>
      <c r="G524">
        <v>11.858663</v>
      </c>
      <c r="H524">
        <v>5.3865249999999998</v>
      </c>
      <c r="I524">
        <v>19.405725</v>
      </c>
      <c r="J524">
        <v>0.31812699999999999</v>
      </c>
      <c r="K524" t="str">
        <f t="shared" si="17"/>
        <v>7</v>
      </c>
      <c r="L524" t="s">
        <v>65</v>
      </c>
      <c r="M524" t="s">
        <v>66</v>
      </c>
      <c r="N5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24" s="13">
        <f>VLOOKUP(TableMPI[[#This Row],[Label]],TableAvg[],2,FALSE)</f>
        <v>0</v>
      </c>
      <c r="P524" s="13">
        <f>VLOOKUP(TableMPI[[#This Row],[Label]],TableAvg[],3,FALSE)</f>
        <v>0</v>
      </c>
      <c r="Q524" s="13">
        <f>TableMPI[[#This Row],[Avg]]-$U$2*TableMPI[[#This Row],[StdDev]]</f>
        <v>0</v>
      </c>
      <c r="R524" s="13">
        <f>TableMPI[[#This Row],[Avg]]+$U$2*TableMPI[[#This Row],[StdDev]]</f>
        <v>0</v>
      </c>
      <c r="S524" s="13">
        <v>1</v>
      </c>
    </row>
    <row r="525" spans="1:19" x14ac:dyDescent="0.25">
      <c r="A525" t="s">
        <v>15</v>
      </c>
      <c r="B525">
        <v>10000</v>
      </c>
      <c r="C525">
        <v>100</v>
      </c>
      <c r="D525">
        <v>100000</v>
      </c>
      <c r="E525">
        <v>61</v>
      </c>
      <c r="F525">
        <v>1</v>
      </c>
      <c r="G525">
        <v>37.764533</v>
      </c>
      <c r="H525">
        <v>31.195354999999999</v>
      </c>
      <c r="I525">
        <v>3.7144970000000002</v>
      </c>
      <c r="J525">
        <v>6.1907999999999998E-2</v>
      </c>
      <c r="K525" t="str">
        <f t="shared" si="17"/>
        <v>7</v>
      </c>
      <c r="L525" t="s">
        <v>65</v>
      </c>
      <c r="M525" t="s">
        <v>66</v>
      </c>
      <c r="N5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25" s="13">
        <f>VLOOKUP(TableMPI[[#This Row],[Label]],TableAvg[],2,FALSE)</f>
        <v>0</v>
      </c>
      <c r="P525" s="13">
        <f>VLOOKUP(TableMPI[[#This Row],[Label]],TableAvg[],3,FALSE)</f>
        <v>0</v>
      </c>
      <c r="Q525" s="13">
        <f>TableMPI[[#This Row],[Avg]]-$U$2*TableMPI[[#This Row],[StdDev]]</f>
        <v>0</v>
      </c>
      <c r="R525" s="13">
        <f>TableMPI[[#This Row],[Avg]]+$U$2*TableMPI[[#This Row],[StdDev]]</f>
        <v>0</v>
      </c>
      <c r="S525" s="13">
        <v>1</v>
      </c>
    </row>
    <row r="526" spans="1:19" x14ac:dyDescent="0.25">
      <c r="A526" t="s">
        <v>15</v>
      </c>
      <c r="B526">
        <v>10000</v>
      </c>
      <c r="C526">
        <v>100</v>
      </c>
      <c r="D526">
        <v>100000</v>
      </c>
      <c r="E526">
        <v>60</v>
      </c>
      <c r="F526">
        <v>1</v>
      </c>
      <c r="G526">
        <v>17.746580999999999</v>
      </c>
      <c r="H526">
        <v>11.127096</v>
      </c>
      <c r="I526">
        <v>14.489936</v>
      </c>
      <c r="J526">
        <v>0.245592</v>
      </c>
      <c r="K526" t="str">
        <f t="shared" si="17"/>
        <v>7</v>
      </c>
      <c r="L526" t="s">
        <v>65</v>
      </c>
      <c r="M526" t="s">
        <v>66</v>
      </c>
      <c r="N5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26" s="13">
        <f>VLOOKUP(TableMPI[[#This Row],[Label]],TableAvg[],2,FALSE)</f>
        <v>0</v>
      </c>
      <c r="P526" s="13">
        <f>VLOOKUP(TableMPI[[#This Row],[Label]],TableAvg[],3,FALSE)</f>
        <v>0</v>
      </c>
      <c r="Q526" s="13">
        <f>TableMPI[[#This Row],[Avg]]-$U$2*TableMPI[[#This Row],[StdDev]]</f>
        <v>0</v>
      </c>
      <c r="R526" s="13">
        <f>TableMPI[[#This Row],[Avg]]+$U$2*TableMPI[[#This Row],[StdDev]]</f>
        <v>0</v>
      </c>
      <c r="S526" s="13">
        <v>1</v>
      </c>
    </row>
    <row r="527" spans="1:19" x14ac:dyDescent="0.25">
      <c r="A527" t="s">
        <v>15</v>
      </c>
      <c r="B527">
        <v>10000</v>
      </c>
      <c r="C527">
        <v>100</v>
      </c>
      <c r="D527">
        <v>100000</v>
      </c>
      <c r="E527">
        <v>59</v>
      </c>
      <c r="F527">
        <v>1</v>
      </c>
      <c r="G527">
        <v>16.972566</v>
      </c>
      <c r="H527">
        <v>10.078246</v>
      </c>
      <c r="I527">
        <v>8.8580710000000007</v>
      </c>
      <c r="J527">
        <v>0.152725</v>
      </c>
      <c r="K527" t="str">
        <f t="shared" si="17"/>
        <v>7</v>
      </c>
      <c r="L527" t="s">
        <v>65</v>
      </c>
      <c r="M527" t="s">
        <v>66</v>
      </c>
      <c r="N5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27" s="13">
        <f>VLOOKUP(TableMPI[[#This Row],[Label]],TableAvg[],2,FALSE)</f>
        <v>0</v>
      </c>
      <c r="P527" s="13">
        <f>VLOOKUP(TableMPI[[#This Row],[Label]],TableAvg[],3,FALSE)</f>
        <v>0</v>
      </c>
      <c r="Q527" s="13">
        <f>TableMPI[[#This Row],[Avg]]-$U$2*TableMPI[[#This Row],[StdDev]]</f>
        <v>0</v>
      </c>
      <c r="R527" s="13">
        <f>TableMPI[[#This Row],[Avg]]+$U$2*TableMPI[[#This Row],[StdDev]]</f>
        <v>0</v>
      </c>
      <c r="S527" s="13">
        <v>1</v>
      </c>
    </row>
    <row r="528" spans="1:19" x14ac:dyDescent="0.25">
      <c r="A528" t="s">
        <v>15</v>
      </c>
      <c r="B528">
        <v>10000</v>
      </c>
      <c r="C528">
        <v>100</v>
      </c>
      <c r="D528">
        <v>100000</v>
      </c>
      <c r="E528">
        <v>58</v>
      </c>
      <c r="F528">
        <v>1</v>
      </c>
      <c r="G528">
        <v>16.432134000000001</v>
      </c>
      <c r="H528">
        <v>9.4042270000000006</v>
      </c>
      <c r="I528">
        <v>7.1943089999999996</v>
      </c>
      <c r="J528">
        <v>0.12621599999999999</v>
      </c>
      <c r="K528" t="str">
        <f t="shared" si="17"/>
        <v>7</v>
      </c>
      <c r="L528" t="s">
        <v>65</v>
      </c>
      <c r="M528" t="s">
        <v>66</v>
      </c>
      <c r="N5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28" s="13">
        <f>VLOOKUP(TableMPI[[#This Row],[Label]],TableAvg[],2,FALSE)</f>
        <v>0</v>
      </c>
      <c r="P528" s="13">
        <f>VLOOKUP(TableMPI[[#This Row],[Label]],TableAvg[],3,FALSE)</f>
        <v>0</v>
      </c>
      <c r="Q528" s="13">
        <f>TableMPI[[#This Row],[Avg]]-$U$2*TableMPI[[#This Row],[StdDev]]</f>
        <v>0</v>
      </c>
      <c r="R528" s="13">
        <f>TableMPI[[#This Row],[Avg]]+$U$2*TableMPI[[#This Row],[StdDev]]</f>
        <v>0</v>
      </c>
      <c r="S528" s="13">
        <v>1</v>
      </c>
    </row>
    <row r="529" spans="1:19" x14ac:dyDescent="0.25">
      <c r="A529" t="s">
        <v>15</v>
      </c>
      <c r="B529">
        <v>10000</v>
      </c>
      <c r="C529">
        <v>100</v>
      </c>
      <c r="D529">
        <v>100000</v>
      </c>
      <c r="E529">
        <v>57</v>
      </c>
      <c r="F529">
        <v>1</v>
      </c>
      <c r="G529">
        <v>29.225193000000001</v>
      </c>
      <c r="H529">
        <v>22.095980000000001</v>
      </c>
      <c r="I529">
        <v>6.4888260000000004</v>
      </c>
      <c r="J529">
        <v>0.115872</v>
      </c>
      <c r="K529" t="str">
        <f t="shared" si="17"/>
        <v>7</v>
      </c>
      <c r="L529" t="s">
        <v>65</v>
      </c>
      <c r="M529" t="s">
        <v>66</v>
      </c>
      <c r="N5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29" s="13">
        <f>VLOOKUP(TableMPI[[#This Row],[Label]],TableAvg[],2,FALSE)</f>
        <v>0</v>
      </c>
      <c r="P529" s="13">
        <f>VLOOKUP(TableMPI[[#This Row],[Label]],TableAvg[],3,FALSE)</f>
        <v>0</v>
      </c>
      <c r="Q529" s="13">
        <f>TableMPI[[#This Row],[Avg]]-$U$2*TableMPI[[#This Row],[StdDev]]</f>
        <v>0</v>
      </c>
      <c r="R529" s="13">
        <f>TableMPI[[#This Row],[Avg]]+$U$2*TableMPI[[#This Row],[StdDev]]</f>
        <v>0</v>
      </c>
      <c r="S529" s="13">
        <v>1</v>
      </c>
    </row>
    <row r="530" spans="1:19" x14ac:dyDescent="0.25">
      <c r="A530" t="s">
        <v>15</v>
      </c>
      <c r="B530">
        <v>10000</v>
      </c>
      <c r="C530">
        <v>100</v>
      </c>
      <c r="D530">
        <v>100000</v>
      </c>
      <c r="E530">
        <v>56</v>
      </c>
      <c r="F530">
        <v>1</v>
      </c>
      <c r="G530">
        <v>20.198606000000002</v>
      </c>
      <c r="H530">
        <v>12.946260000000001</v>
      </c>
      <c r="I530">
        <v>5.2668480000000004</v>
      </c>
      <c r="J530">
        <v>9.5760999999999999E-2</v>
      </c>
      <c r="K530" t="str">
        <f t="shared" si="17"/>
        <v>7</v>
      </c>
      <c r="L530" t="s">
        <v>65</v>
      </c>
      <c r="M530" t="s">
        <v>66</v>
      </c>
      <c r="N5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30" s="13">
        <f>VLOOKUP(TableMPI[[#This Row],[Label]],TableAvg[],2,FALSE)</f>
        <v>0</v>
      </c>
      <c r="P530" s="13">
        <f>VLOOKUP(TableMPI[[#This Row],[Label]],TableAvg[],3,FALSE)</f>
        <v>0</v>
      </c>
      <c r="Q530" s="13">
        <f>TableMPI[[#This Row],[Avg]]-$U$2*TableMPI[[#This Row],[StdDev]]</f>
        <v>0</v>
      </c>
      <c r="R530" s="13">
        <f>TableMPI[[#This Row],[Avg]]+$U$2*TableMPI[[#This Row],[StdDev]]</f>
        <v>0</v>
      </c>
      <c r="S530" s="13">
        <v>1</v>
      </c>
    </row>
    <row r="531" spans="1:19" x14ac:dyDescent="0.25">
      <c r="A531" t="s">
        <v>15</v>
      </c>
      <c r="B531">
        <v>10000</v>
      </c>
      <c r="C531">
        <v>100</v>
      </c>
      <c r="D531">
        <v>100000</v>
      </c>
      <c r="E531">
        <v>55</v>
      </c>
      <c r="F531">
        <v>1</v>
      </c>
      <c r="G531">
        <v>37.130561</v>
      </c>
      <c r="H531">
        <v>29.829395999999999</v>
      </c>
      <c r="I531">
        <v>5.9527760000000001</v>
      </c>
      <c r="J531">
        <v>0.110237</v>
      </c>
      <c r="K531" t="str">
        <f t="shared" si="17"/>
        <v>7</v>
      </c>
      <c r="L531" t="s">
        <v>65</v>
      </c>
      <c r="M531" t="s">
        <v>66</v>
      </c>
      <c r="N5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31" s="13">
        <f>VLOOKUP(TableMPI[[#This Row],[Label]],TableAvg[],2,FALSE)</f>
        <v>0</v>
      </c>
      <c r="P531" s="13">
        <f>VLOOKUP(TableMPI[[#This Row],[Label]],TableAvg[],3,FALSE)</f>
        <v>0</v>
      </c>
      <c r="Q531" s="13">
        <f>TableMPI[[#This Row],[Avg]]-$U$2*TableMPI[[#This Row],[StdDev]]</f>
        <v>0</v>
      </c>
      <c r="R531" s="13">
        <f>TableMPI[[#This Row],[Avg]]+$U$2*TableMPI[[#This Row],[StdDev]]</f>
        <v>0</v>
      </c>
      <c r="S531" s="13">
        <v>1</v>
      </c>
    </row>
    <row r="532" spans="1:19" x14ac:dyDescent="0.25">
      <c r="A532" t="s">
        <v>15</v>
      </c>
      <c r="B532">
        <v>10000</v>
      </c>
      <c r="C532">
        <v>100</v>
      </c>
      <c r="D532">
        <v>100000</v>
      </c>
      <c r="E532">
        <v>54</v>
      </c>
      <c r="F532">
        <v>1</v>
      </c>
      <c r="G532">
        <v>19.404413999999999</v>
      </c>
      <c r="H532">
        <v>11.970078000000001</v>
      </c>
      <c r="I532">
        <v>17.886400999999999</v>
      </c>
      <c r="J532">
        <v>0.33747899999999997</v>
      </c>
      <c r="K532" t="str">
        <f t="shared" si="17"/>
        <v>7</v>
      </c>
      <c r="L532" t="s">
        <v>65</v>
      </c>
      <c r="M532" t="s">
        <v>66</v>
      </c>
      <c r="N5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32" s="13">
        <f>VLOOKUP(TableMPI[[#This Row],[Label]],TableAvg[],2,FALSE)</f>
        <v>0</v>
      </c>
      <c r="P532" s="13">
        <f>VLOOKUP(TableMPI[[#This Row],[Label]],TableAvg[],3,FALSE)</f>
        <v>0</v>
      </c>
      <c r="Q532" s="13">
        <f>TableMPI[[#This Row],[Avg]]-$U$2*TableMPI[[#This Row],[StdDev]]</f>
        <v>0</v>
      </c>
      <c r="R532" s="13">
        <f>TableMPI[[#This Row],[Avg]]+$U$2*TableMPI[[#This Row],[StdDev]]</f>
        <v>0</v>
      </c>
      <c r="S532" s="13">
        <v>1</v>
      </c>
    </row>
    <row r="533" spans="1:19" x14ac:dyDescent="0.25">
      <c r="A533" t="s">
        <v>15</v>
      </c>
      <c r="B533">
        <v>10000</v>
      </c>
      <c r="C533">
        <v>100</v>
      </c>
      <c r="D533">
        <v>100000</v>
      </c>
      <c r="E533">
        <v>53</v>
      </c>
      <c r="F533">
        <v>1</v>
      </c>
      <c r="G533">
        <v>16.812541</v>
      </c>
      <c r="H533">
        <v>9.3191900000000008</v>
      </c>
      <c r="I533">
        <v>7.3945720000000001</v>
      </c>
      <c r="J533">
        <v>0.142203</v>
      </c>
      <c r="K533" t="str">
        <f t="shared" si="17"/>
        <v>7</v>
      </c>
      <c r="L533" t="s">
        <v>65</v>
      </c>
      <c r="M533" t="s">
        <v>66</v>
      </c>
      <c r="N5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33" s="13">
        <f>VLOOKUP(TableMPI[[#This Row],[Label]],TableAvg[],2,FALSE)</f>
        <v>0</v>
      </c>
      <c r="P533" s="13">
        <f>VLOOKUP(TableMPI[[#This Row],[Label]],TableAvg[],3,FALSE)</f>
        <v>0</v>
      </c>
      <c r="Q533" s="13">
        <f>TableMPI[[#This Row],[Avg]]-$U$2*TableMPI[[#This Row],[StdDev]]</f>
        <v>0</v>
      </c>
      <c r="R533" s="13">
        <f>TableMPI[[#This Row],[Avg]]+$U$2*TableMPI[[#This Row],[StdDev]]</f>
        <v>0</v>
      </c>
      <c r="S533" s="13">
        <v>1</v>
      </c>
    </row>
    <row r="534" spans="1:19" x14ac:dyDescent="0.25">
      <c r="A534" t="s">
        <v>15</v>
      </c>
      <c r="B534">
        <v>10000</v>
      </c>
      <c r="C534">
        <v>100</v>
      </c>
      <c r="D534">
        <v>100000</v>
      </c>
      <c r="E534">
        <v>52</v>
      </c>
      <c r="F534">
        <v>1</v>
      </c>
      <c r="G534">
        <v>11.553886</v>
      </c>
      <c r="H534">
        <v>3.893281</v>
      </c>
      <c r="I534">
        <v>5.3091410000000003</v>
      </c>
      <c r="J534">
        <v>0.104101</v>
      </c>
      <c r="K534" t="str">
        <f t="shared" si="17"/>
        <v>7</v>
      </c>
      <c r="L534" t="s">
        <v>65</v>
      </c>
      <c r="M534" t="s">
        <v>66</v>
      </c>
      <c r="N5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34" s="13">
        <f>VLOOKUP(TableMPI[[#This Row],[Label]],TableAvg[],2,FALSE)</f>
        <v>0</v>
      </c>
      <c r="P534" s="13">
        <f>VLOOKUP(TableMPI[[#This Row],[Label]],TableAvg[],3,FALSE)</f>
        <v>0</v>
      </c>
      <c r="Q534" s="13">
        <f>TableMPI[[#This Row],[Avg]]-$U$2*TableMPI[[#This Row],[StdDev]]</f>
        <v>0</v>
      </c>
      <c r="R534" s="13">
        <f>TableMPI[[#This Row],[Avg]]+$U$2*TableMPI[[#This Row],[StdDev]]</f>
        <v>0</v>
      </c>
      <c r="S534" s="13">
        <v>1</v>
      </c>
    </row>
    <row r="535" spans="1:19" x14ac:dyDescent="0.25">
      <c r="A535" t="s">
        <v>15</v>
      </c>
      <c r="B535">
        <v>10000</v>
      </c>
      <c r="C535">
        <v>100</v>
      </c>
      <c r="D535">
        <v>100000</v>
      </c>
      <c r="E535">
        <v>51</v>
      </c>
      <c r="F535">
        <v>1</v>
      </c>
      <c r="G535">
        <v>12.57813</v>
      </c>
      <c r="H535">
        <v>4.6783450000000002</v>
      </c>
      <c r="I535">
        <v>5.084263</v>
      </c>
      <c r="J535">
        <v>0.101685</v>
      </c>
      <c r="K535" t="str">
        <f t="shared" si="17"/>
        <v>7</v>
      </c>
      <c r="L535" t="s">
        <v>65</v>
      </c>
      <c r="M535" t="s">
        <v>66</v>
      </c>
      <c r="N5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35" s="13">
        <f>VLOOKUP(TableMPI[[#This Row],[Label]],TableAvg[],2,FALSE)</f>
        <v>0</v>
      </c>
      <c r="P535" s="13">
        <f>VLOOKUP(TableMPI[[#This Row],[Label]],TableAvg[],3,FALSE)</f>
        <v>0</v>
      </c>
      <c r="Q535" s="13">
        <f>TableMPI[[#This Row],[Avg]]-$U$2*TableMPI[[#This Row],[StdDev]]</f>
        <v>0</v>
      </c>
      <c r="R535" s="13">
        <f>TableMPI[[#This Row],[Avg]]+$U$2*TableMPI[[#This Row],[StdDev]]</f>
        <v>0</v>
      </c>
      <c r="S535" s="13">
        <v>1</v>
      </c>
    </row>
    <row r="536" spans="1:19" x14ac:dyDescent="0.25">
      <c r="A536" t="s">
        <v>15</v>
      </c>
      <c r="B536">
        <v>10000</v>
      </c>
      <c r="C536">
        <v>100</v>
      </c>
      <c r="D536">
        <v>100000</v>
      </c>
      <c r="E536">
        <v>50</v>
      </c>
      <c r="F536">
        <v>1</v>
      </c>
      <c r="G536">
        <v>29.978553999999999</v>
      </c>
      <c r="H536">
        <v>22.059547999999999</v>
      </c>
      <c r="I536">
        <v>5.5581019999999999</v>
      </c>
      <c r="J536">
        <v>0.113431</v>
      </c>
      <c r="K536" t="str">
        <f t="shared" si="17"/>
        <v>7</v>
      </c>
      <c r="L536" t="s">
        <v>65</v>
      </c>
      <c r="M536" t="s">
        <v>66</v>
      </c>
      <c r="N5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36" s="13">
        <f>VLOOKUP(TableMPI[[#This Row],[Label]],TableAvg[],2,FALSE)</f>
        <v>0</v>
      </c>
      <c r="P536" s="13">
        <f>VLOOKUP(TableMPI[[#This Row],[Label]],TableAvg[],3,FALSE)</f>
        <v>0</v>
      </c>
      <c r="Q536" s="13">
        <f>TableMPI[[#This Row],[Avg]]-$U$2*TableMPI[[#This Row],[StdDev]]</f>
        <v>0</v>
      </c>
      <c r="R536" s="13">
        <f>TableMPI[[#This Row],[Avg]]+$U$2*TableMPI[[#This Row],[StdDev]]</f>
        <v>0</v>
      </c>
      <c r="S536" s="13">
        <v>1</v>
      </c>
    </row>
    <row r="537" spans="1:19" x14ac:dyDescent="0.25">
      <c r="A537" t="s">
        <v>15</v>
      </c>
      <c r="B537">
        <v>10000</v>
      </c>
      <c r="C537">
        <v>100</v>
      </c>
      <c r="D537">
        <v>100000</v>
      </c>
      <c r="E537">
        <v>49</v>
      </c>
      <c r="F537">
        <v>1</v>
      </c>
      <c r="G537">
        <v>19.054580000000001</v>
      </c>
      <c r="H537">
        <v>10.909383</v>
      </c>
      <c r="I537">
        <v>11.384162</v>
      </c>
      <c r="J537">
        <v>0.23716999999999999</v>
      </c>
      <c r="K537" t="str">
        <f t="shared" si="17"/>
        <v>7</v>
      </c>
      <c r="L537" t="s">
        <v>65</v>
      </c>
      <c r="M537" t="s">
        <v>66</v>
      </c>
      <c r="N5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37" s="13">
        <f>VLOOKUP(TableMPI[[#This Row],[Label]],TableAvg[],2,FALSE)</f>
        <v>0</v>
      </c>
      <c r="P537" s="13">
        <f>VLOOKUP(TableMPI[[#This Row],[Label]],TableAvg[],3,FALSE)</f>
        <v>0</v>
      </c>
      <c r="Q537" s="13">
        <f>TableMPI[[#This Row],[Avg]]-$U$2*TableMPI[[#This Row],[StdDev]]</f>
        <v>0</v>
      </c>
      <c r="R537" s="13">
        <f>TableMPI[[#This Row],[Avg]]+$U$2*TableMPI[[#This Row],[StdDev]]</f>
        <v>0</v>
      </c>
      <c r="S537" s="13">
        <v>1</v>
      </c>
    </row>
    <row r="538" spans="1:19" x14ac:dyDescent="0.25">
      <c r="A538" t="s">
        <v>15</v>
      </c>
      <c r="B538">
        <v>10000</v>
      </c>
      <c r="C538">
        <v>100</v>
      </c>
      <c r="D538">
        <v>100000</v>
      </c>
      <c r="E538">
        <v>48</v>
      </c>
      <c r="F538">
        <v>1</v>
      </c>
      <c r="G538">
        <v>12.297199000000001</v>
      </c>
      <c r="H538">
        <v>4.0924440000000004</v>
      </c>
      <c r="I538">
        <v>4.686534</v>
      </c>
      <c r="J538">
        <v>9.9712999999999996E-2</v>
      </c>
      <c r="K538" t="str">
        <f t="shared" si="17"/>
        <v>7</v>
      </c>
      <c r="L538" t="s">
        <v>65</v>
      </c>
      <c r="M538" t="s">
        <v>66</v>
      </c>
      <c r="N5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38" s="13">
        <f>VLOOKUP(TableMPI[[#This Row],[Label]],TableAvg[],2,FALSE)</f>
        <v>0</v>
      </c>
      <c r="P538" s="13">
        <f>VLOOKUP(TableMPI[[#This Row],[Label]],TableAvg[],3,FALSE)</f>
        <v>0</v>
      </c>
      <c r="Q538" s="13">
        <f>TableMPI[[#This Row],[Avg]]-$U$2*TableMPI[[#This Row],[StdDev]]</f>
        <v>0</v>
      </c>
      <c r="R538" s="13">
        <f>TableMPI[[#This Row],[Avg]]+$U$2*TableMPI[[#This Row],[StdDev]]</f>
        <v>0</v>
      </c>
      <c r="S538" s="13">
        <v>1</v>
      </c>
    </row>
    <row r="539" spans="1:19" x14ac:dyDescent="0.25">
      <c r="A539" t="s">
        <v>15</v>
      </c>
      <c r="B539">
        <v>10000</v>
      </c>
      <c r="C539">
        <v>100</v>
      </c>
      <c r="D539">
        <v>100000</v>
      </c>
      <c r="E539">
        <v>47</v>
      </c>
      <c r="F539">
        <v>1</v>
      </c>
      <c r="G539">
        <v>12.549572</v>
      </c>
      <c r="H539">
        <v>4.245914</v>
      </c>
      <c r="I539">
        <v>4.8957540000000002</v>
      </c>
      <c r="J539">
        <v>0.106429</v>
      </c>
      <c r="K539" t="str">
        <f t="shared" si="17"/>
        <v>7</v>
      </c>
      <c r="L539" t="s">
        <v>65</v>
      </c>
      <c r="M539" t="s">
        <v>66</v>
      </c>
      <c r="N5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39" s="13">
        <f>VLOOKUP(TableMPI[[#This Row],[Label]],TableAvg[],2,FALSE)</f>
        <v>0</v>
      </c>
      <c r="P539" s="13">
        <f>VLOOKUP(TableMPI[[#This Row],[Label]],TableAvg[],3,FALSE)</f>
        <v>0</v>
      </c>
      <c r="Q539" s="13">
        <f>TableMPI[[#This Row],[Avg]]-$U$2*TableMPI[[#This Row],[StdDev]]</f>
        <v>0</v>
      </c>
      <c r="R539" s="13">
        <f>TableMPI[[#This Row],[Avg]]+$U$2*TableMPI[[#This Row],[StdDev]]</f>
        <v>0</v>
      </c>
      <c r="S539" s="13">
        <v>1</v>
      </c>
    </row>
    <row r="540" spans="1:19" x14ac:dyDescent="0.25">
      <c r="A540" t="s">
        <v>15</v>
      </c>
      <c r="B540">
        <v>10000</v>
      </c>
      <c r="C540">
        <v>100</v>
      </c>
      <c r="D540">
        <v>100000</v>
      </c>
      <c r="E540">
        <v>46</v>
      </c>
      <c r="F540">
        <v>1</v>
      </c>
      <c r="G540">
        <v>22.796700999999999</v>
      </c>
      <c r="H540">
        <v>14.360768999999999</v>
      </c>
      <c r="I540">
        <v>6.6128109999999998</v>
      </c>
      <c r="J540">
        <v>0.146951</v>
      </c>
      <c r="K540" t="str">
        <f t="shared" si="17"/>
        <v>7</v>
      </c>
      <c r="L540" t="s">
        <v>65</v>
      </c>
      <c r="M540" t="s">
        <v>66</v>
      </c>
      <c r="N5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540" s="13">
        <f>VLOOKUP(TableMPI[[#This Row],[Label]],TableAvg[],2,FALSE)</f>
        <v>0</v>
      </c>
      <c r="P540" s="13">
        <f>VLOOKUP(TableMPI[[#This Row],[Label]],TableAvg[],3,FALSE)</f>
        <v>0</v>
      </c>
      <c r="Q540" s="13">
        <f>TableMPI[[#This Row],[Avg]]-$U$2*TableMPI[[#This Row],[StdDev]]</f>
        <v>0</v>
      </c>
      <c r="R540" s="13">
        <f>TableMPI[[#This Row],[Avg]]+$U$2*TableMPI[[#This Row],[StdDev]]</f>
        <v>0</v>
      </c>
      <c r="S540" s="13">
        <v>1</v>
      </c>
    </row>
    <row r="541" spans="1:19" x14ac:dyDescent="0.25">
      <c r="A541" t="s">
        <v>15</v>
      </c>
      <c r="B541">
        <v>10000</v>
      </c>
      <c r="C541">
        <v>100</v>
      </c>
      <c r="D541">
        <v>100000</v>
      </c>
      <c r="E541">
        <v>45</v>
      </c>
      <c r="F541">
        <v>1</v>
      </c>
      <c r="G541">
        <v>13.750146000000001</v>
      </c>
      <c r="H541">
        <v>5.0914630000000001</v>
      </c>
      <c r="I541">
        <v>5.5542540000000002</v>
      </c>
      <c r="J541">
        <v>0.12623300000000001</v>
      </c>
      <c r="K541" t="str">
        <f t="shared" si="17"/>
        <v>7</v>
      </c>
      <c r="L541" t="s">
        <v>65</v>
      </c>
      <c r="M541" t="s">
        <v>66</v>
      </c>
      <c r="N5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541" s="13">
        <f>VLOOKUP(TableMPI[[#This Row],[Label]],TableAvg[],2,FALSE)</f>
        <v>0</v>
      </c>
      <c r="P541" s="13">
        <f>VLOOKUP(TableMPI[[#This Row],[Label]],TableAvg[],3,FALSE)</f>
        <v>0</v>
      </c>
      <c r="Q541" s="13">
        <f>TableMPI[[#This Row],[Avg]]-$U$2*TableMPI[[#This Row],[StdDev]]</f>
        <v>0</v>
      </c>
      <c r="R541" s="13">
        <f>TableMPI[[#This Row],[Avg]]+$U$2*TableMPI[[#This Row],[StdDev]]</f>
        <v>0</v>
      </c>
      <c r="S541" s="13">
        <v>1</v>
      </c>
    </row>
    <row r="542" spans="1:19" x14ac:dyDescent="0.25">
      <c r="A542" t="s">
        <v>15</v>
      </c>
      <c r="B542">
        <v>10000</v>
      </c>
      <c r="C542">
        <v>100</v>
      </c>
      <c r="D542">
        <v>100000</v>
      </c>
      <c r="E542">
        <v>44</v>
      </c>
      <c r="F542">
        <v>1</v>
      </c>
      <c r="G542">
        <v>13.433762</v>
      </c>
      <c r="H542">
        <v>4.6605350000000003</v>
      </c>
      <c r="I542">
        <v>4.3748069999999997</v>
      </c>
      <c r="J542">
        <v>0.10174</v>
      </c>
      <c r="K542" t="str">
        <f t="shared" si="17"/>
        <v>7</v>
      </c>
      <c r="L542" t="s">
        <v>65</v>
      </c>
      <c r="M542" t="s">
        <v>66</v>
      </c>
      <c r="N5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542" s="13">
        <f>VLOOKUP(TableMPI[[#This Row],[Label]],TableAvg[],2,FALSE)</f>
        <v>0</v>
      </c>
      <c r="P542" s="13">
        <f>VLOOKUP(TableMPI[[#This Row],[Label]],TableAvg[],3,FALSE)</f>
        <v>0</v>
      </c>
      <c r="Q542" s="13">
        <f>TableMPI[[#This Row],[Avg]]-$U$2*TableMPI[[#This Row],[StdDev]]</f>
        <v>0</v>
      </c>
      <c r="R542" s="13">
        <f>TableMPI[[#This Row],[Avg]]+$U$2*TableMPI[[#This Row],[StdDev]]</f>
        <v>0</v>
      </c>
      <c r="S542" s="13">
        <v>1</v>
      </c>
    </row>
    <row r="543" spans="1:19" x14ac:dyDescent="0.25">
      <c r="A543" t="s">
        <v>15</v>
      </c>
      <c r="B543">
        <v>10000</v>
      </c>
      <c r="C543">
        <v>100</v>
      </c>
      <c r="D543">
        <v>100000</v>
      </c>
      <c r="E543">
        <v>43</v>
      </c>
      <c r="F543">
        <v>1</v>
      </c>
      <c r="G543">
        <v>12.042351999999999</v>
      </c>
      <c r="H543">
        <v>3.0037560000000001</v>
      </c>
      <c r="I543">
        <v>3.6152820000000001</v>
      </c>
      <c r="J543">
        <v>8.6078000000000002E-2</v>
      </c>
      <c r="K543" t="str">
        <f t="shared" si="17"/>
        <v>7</v>
      </c>
      <c r="L543" t="s">
        <v>65</v>
      </c>
      <c r="M543" t="s">
        <v>66</v>
      </c>
      <c r="N5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543" s="13">
        <f>VLOOKUP(TableMPI[[#This Row],[Label]],TableAvg[],2,FALSE)</f>
        <v>0</v>
      </c>
      <c r="P543" s="13">
        <f>VLOOKUP(TableMPI[[#This Row],[Label]],TableAvg[],3,FALSE)</f>
        <v>0</v>
      </c>
      <c r="Q543" s="13">
        <f>TableMPI[[#This Row],[Avg]]-$U$2*TableMPI[[#This Row],[StdDev]]</f>
        <v>0</v>
      </c>
      <c r="R543" s="13">
        <f>TableMPI[[#This Row],[Avg]]+$U$2*TableMPI[[#This Row],[StdDev]]</f>
        <v>0</v>
      </c>
      <c r="S543" s="13">
        <v>1</v>
      </c>
    </row>
    <row r="544" spans="1:19" x14ac:dyDescent="0.25">
      <c r="A544" t="s">
        <v>15</v>
      </c>
      <c r="B544">
        <v>10000</v>
      </c>
      <c r="C544">
        <v>100</v>
      </c>
      <c r="D544">
        <v>100000</v>
      </c>
      <c r="E544">
        <v>42</v>
      </c>
      <c r="F544">
        <v>1</v>
      </c>
      <c r="G544">
        <v>42.006354999999999</v>
      </c>
      <c r="H544">
        <v>32.882277999999999</v>
      </c>
      <c r="I544">
        <v>4.0235620000000001</v>
      </c>
      <c r="J544">
        <v>9.8136000000000001E-2</v>
      </c>
      <c r="K544" t="str">
        <f t="shared" si="17"/>
        <v>7</v>
      </c>
      <c r="L544" t="s">
        <v>65</v>
      </c>
      <c r="M544" t="s">
        <v>66</v>
      </c>
      <c r="N5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544" s="13">
        <f>VLOOKUP(TableMPI[[#This Row],[Label]],TableAvg[],2,FALSE)</f>
        <v>0</v>
      </c>
      <c r="P544" s="13">
        <f>VLOOKUP(TableMPI[[#This Row],[Label]],TableAvg[],3,FALSE)</f>
        <v>0</v>
      </c>
      <c r="Q544" s="13">
        <f>TableMPI[[#This Row],[Avg]]-$U$2*TableMPI[[#This Row],[StdDev]]</f>
        <v>0</v>
      </c>
      <c r="R544" s="13">
        <f>TableMPI[[#This Row],[Avg]]+$U$2*TableMPI[[#This Row],[StdDev]]</f>
        <v>0</v>
      </c>
      <c r="S544" s="13">
        <v>1</v>
      </c>
    </row>
    <row r="545" spans="1:19" x14ac:dyDescent="0.25">
      <c r="A545" t="s">
        <v>15</v>
      </c>
      <c r="B545">
        <v>10000</v>
      </c>
      <c r="C545">
        <v>100</v>
      </c>
      <c r="D545">
        <v>100000</v>
      </c>
      <c r="E545">
        <v>41</v>
      </c>
      <c r="F545">
        <v>1</v>
      </c>
      <c r="G545">
        <v>36.576712000000001</v>
      </c>
      <c r="H545">
        <v>27.347847999999999</v>
      </c>
      <c r="I545">
        <v>13.282144000000001</v>
      </c>
      <c r="J545">
        <v>0.33205400000000002</v>
      </c>
      <c r="K545" t="str">
        <f t="shared" si="17"/>
        <v>7</v>
      </c>
      <c r="L545" t="s">
        <v>65</v>
      </c>
      <c r="M545" t="s">
        <v>66</v>
      </c>
      <c r="N5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545" s="13">
        <f>VLOOKUP(TableMPI[[#This Row],[Label]],TableAvg[],2,FALSE)</f>
        <v>0</v>
      </c>
      <c r="P545" s="13">
        <f>VLOOKUP(TableMPI[[#This Row],[Label]],TableAvg[],3,FALSE)</f>
        <v>0</v>
      </c>
      <c r="Q545" s="13">
        <f>TableMPI[[#This Row],[Avg]]-$U$2*TableMPI[[#This Row],[StdDev]]</f>
        <v>0</v>
      </c>
      <c r="R545" s="13">
        <f>TableMPI[[#This Row],[Avg]]+$U$2*TableMPI[[#This Row],[StdDev]]</f>
        <v>0</v>
      </c>
      <c r="S545" s="13">
        <v>1</v>
      </c>
    </row>
    <row r="546" spans="1:19" x14ac:dyDescent="0.25">
      <c r="A546" t="s">
        <v>15</v>
      </c>
      <c r="B546">
        <v>10000</v>
      </c>
      <c r="C546">
        <v>100</v>
      </c>
      <c r="D546">
        <v>100000</v>
      </c>
      <c r="E546">
        <v>40</v>
      </c>
      <c r="F546">
        <v>1</v>
      </c>
      <c r="G546">
        <v>12.903942000000001</v>
      </c>
      <c r="H546">
        <v>3.3974859999999998</v>
      </c>
      <c r="I546">
        <v>9.9081960000000002</v>
      </c>
      <c r="J546">
        <v>0.254056</v>
      </c>
      <c r="K546" t="str">
        <f t="shared" si="17"/>
        <v>7</v>
      </c>
      <c r="L546" t="s">
        <v>65</v>
      </c>
      <c r="M546" t="s">
        <v>66</v>
      </c>
      <c r="N5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546" s="13">
        <f>VLOOKUP(TableMPI[[#This Row],[Label]],TableAvg[],2,FALSE)</f>
        <v>0</v>
      </c>
      <c r="P546" s="13">
        <f>VLOOKUP(TableMPI[[#This Row],[Label]],TableAvg[],3,FALSE)</f>
        <v>0</v>
      </c>
      <c r="Q546" s="13">
        <f>TableMPI[[#This Row],[Avg]]-$U$2*TableMPI[[#This Row],[StdDev]]</f>
        <v>0</v>
      </c>
      <c r="R546" s="13">
        <f>TableMPI[[#This Row],[Avg]]+$U$2*TableMPI[[#This Row],[StdDev]]</f>
        <v>0</v>
      </c>
      <c r="S546" s="13">
        <v>1</v>
      </c>
    </row>
    <row r="547" spans="1:19" x14ac:dyDescent="0.25">
      <c r="A547" t="s">
        <v>15</v>
      </c>
      <c r="B547">
        <v>10000</v>
      </c>
      <c r="C547">
        <v>100</v>
      </c>
      <c r="D547">
        <v>100000</v>
      </c>
      <c r="E547">
        <v>39</v>
      </c>
      <c r="F547">
        <v>1</v>
      </c>
      <c r="G547">
        <v>13.346318</v>
      </c>
      <c r="H547">
        <v>3.5783930000000002</v>
      </c>
      <c r="I547">
        <v>15.548296000000001</v>
      </c>
      <c r="J547">
        <v>0.40916599999999997</v>
      </c>
      <c r="K547" t="str">
        <f t="shared" si="17"/>
        <v>7</v>
      </c>
      <c r="L547" t="s">
        <v>65</v>
      </c>
      <c r="M547" t="s">
        <v>66</v>
      </c>
      <c r="N5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547" s="13">
        <f>VLOOKUP(TableMPI[[#This Row],[Label]],TableAvg[],2,FALSE)</f>
        <v>0</v>
      </c>
      <c r="P547" s="13">
        <f>VLOOKUP(TableMPI[[#This Row],[Label]],TableAvg[],3,FALSE)</f>
        <v>0</v>
      </c>
      <c r="Q547" s="13">
        <f>TableMPI[[#This Row],[Avg]]-$U$2*TableMPI[[#This Row],[StdDev]]</f>
        <v>0</v>
      </c>
      <c r="R547" s="13">
        <f>TableMPI[[#This Row],[Avg]]+$U$2*TableMPI[[#This Row],[StdDev]]</f>
        <v>0</v>
      </c>
      <c r="S547" s="13">
        <v>1</v>
      </c>
    </row>
    <row r="548" spans="1:19" x14ac:dyDescent="0.25">
      <c r="A548" t="s">
        <v>15</v>
      </c>
      <c r="B548">
        <v>10000</v>
      </c>
      <c r="C548">
        <v>100</v>
      </c>
      <c r="D548">
        <v>100000</v>
      </c>
      <c r="E548">
        <v>38</v>
      </c>
      <c r="F548">
        <v>1</v>
      </c>
      <c r="G548">
        <v>12.471631</v>
      </c>
      <c r="H548">
        <v>2.495946</v>
      </c>
      <c r="I548">
        <v>4.5551870000000001</v>
      </c>
      <c r="J548">
        <v>0.123113</v>
      </c>
      <c r="K548" t="str">
        <f t="shared" si="17"/>
        <v>7</v>
      </c>
      <c r="L548" t="s">
        <v>65</v>
      </c>
      <c r="M548" t="s">
        <v>66</v>
      </c>
      <c r="N5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548" s="13">
        <f>VLOOKUP(TableMPI[[#This Row],[Label]],TableAvg[],2,FALSE)</f>
        <v>0</v>
      </c>
      <c r="P548" s="13">
        <f>VLOOKUP(TableMPI[[#This Row],[Label]],TableAvg[],3,FALSE)</f>
        <v>0</v>
      </c>
      <c r="Q548" s="13">
        <f>TableMPI[[#This Row],[Avg]]-$U$2*TableMPI[[#This Row],[StdDev]]</f>
        <v>0</v>
      </c>
      <c r="R548" s="13">
        <f>TableMPI[[#This Row],[Avg]]+$U$2*TableMPI[[#This Row],[StdDev]]</f>
        <v>0</v>
      </c>
      <c r="S548" s="13">
        <v>1</v>
      </c>
    </row>
    <row r="549" spans="1:19" x14ac:dyDescent="0.25">
      <c r="A549" t="s">
        <v>15</v>
      </c>
      <c r="B549">
        <v>10000</v>
      </c>
      <c r="C549">
        <v>100</v>
      </c>
      <c r="D549">
        <v>100000</v>
      </c>
      <c r="E549">
        <v>37</v>
      </c>
      <c r="F549">
        <v>1</v>
      </c>
      <c r="G549">
        <v>15.620034</v>
      </c>
      <c r="H549">
        <v>5.4194909999999998</v>
      </c>
      <c r="I549">
        <v>3.3388490000000002</v>
      </c>
      <c r="J549">
        <v>9.2745999999999995E-2</v>
      </c>
      <c r="K549" t="str">
        <f t="shared" si="17"/>
        <v>7</v>
      </c>
      <c r="L549" t="s">
        <v>65</v>
      </c>
      <c r="M549" t="s">
        <v>66</v>
      </c>
      <c r="N5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549" s="13">
        <f>VLOOKUP(TableMPI[[#This Row],[Label]],TableAvg[],2,FALSE)</f>
        <v>0</v>
      </c>
      <c r="P549" s="13">
        <f>VLOOKUP(TableMPI[[#This Row],[Label]],TableAvg[],3,FALSE)</f>
        <v>0</v>
      </c>
      <c r="Q549" s="13">
        <f>TableMPI[[#This Row],[Avg]]-$U$2*TableMPI[[#This Row],[StdDev]]</f>
        <v>0</v>
      </c>
      <c r="R549" s="13">
        <f>TableMPI[[#This Row],[Avg]]+$U$2*TableMPI[[#This Row],[StdDev]]</f>
        <v>0</v>
      </c>
      <c r="S549" s="13">
        <v>1</v>
      </c>
    </row>
    <row r="550" spans="1:19" x14ac:dyDescent="0.25">
      <c r="A550" t="s">
        <v>15</v>
      </c>
      <c r="B550">
        <v>10000</v>
      </c>
      <c r="C550">
        <v>100</v>
      </c>
      <c r="D550">
        <v>100000</v>
      </c>
      <c r="E550">
        <v>36</v>
      </c>
      <c r="F550">
        <v>1</v>
      </c>
      <c r="G550">
        <v>16.287490999999999</v>
      </c>
      <c r="H550">
        <v>5.8409339999999998</v>
      </c>
      <c r="I550">
        <v>3.744167</v>
      </c>
      <c r="J550">
        <v>0.106976</v>
      </c>
      <c r="K550" t="str">
        <f t="shared" si="17"/>
        <v>7</v>
      </c>
      <c r="L550" t="s">
        <v>65</v>
      </c>
      <c r="M550" t="s">
        <v>66</v>
      </c>
      <c r="N5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550" s="13">
        <f>VLOOKUP(TableMPI[[#This Row],[Label]],TableAvg[],2,FALSE)</f>
        <v>0</v>
      </c>
      <c r="P550" s="13">
        <f>VLOOKUP(TableMPI[[#This Row],[Label]],TableAvg[],3,FALSE)</f>
        <v>0</v>
      </c>
      <c r="Q550" s="13">
        <f>TableMPI[[#This Row],[Avg]]-$U$2*TableMPI[[#This Row],[StdDev]]</f>
        <v>0</v>
      </c>
      <c r="R550" s="13">
        <f>TableMPI[[#This Row],[Avg]]+$U$2*TableMPI[[#This Row],[StdDev]]</f>
        <v>0</v>
      </c>
      <c r="S550" s="13">
        <v>1</v>
      </c>
    </row>
    <row r="551" spans="1:19" x14ac:dyDescent="0.25">
      <c r="A551" t="s">
        <v>15</v>
      </c>
      <c r="B551">
        <v>10000</v>
      </c>
      <c r="C551">
        <v>100</v>
      </c>
      <c r="D551">
        <v>100000</v>
      </c>
      <c r="E551">
        <v>35</v>
      </c>
      <c r="F551">
        <v>1</v>
      </c>
      <c r="G551">
        <v>13.620590999999999</v>
      </c>
      <c r="H551">
        <v>2.9436290000000001</v>
      </c>
      <c r="I551">
        <v>3.4783520000000001</v>
      </c>
      <c r="J551">
        <v>0.10230400000000001</v>
      </c>
      <c r="K551" t="str">
        <f t="shared" si="17"/>
        <v>7</v>
      </c>
      <c r="L551" t="s">
        <v>65</v>
      </c>
      <c r="M551" t="s">
        <v>66</v>
      </c>
      <c r="N5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551" s="13">
        <f>VLOOKUP(TableMPI[[#This Row],[Label]],TableAvg[],2,FALSE)</f>
        <v>0</v>
      </c>
      <c r="P551" s="13">
        <f>VLOOKUP(TableMPI[[#This Row],[Label]],TableAvg[],3,FALSE)</f>
        <v>0</v>
      </c>
      <c r="Q551" s="13">
        <f>TableMPI[[#This Row],[Avg]]-$U$2*TableMPI[[#This Row],[StdDev]]</f>
        <v>0</v>
      </c>
      <c r="R551" s="13">
        <f>TableMPI[[#This Row],[Avg]]+$U$2*TableMPI[[#This Row],[StdDev]]</f>
        <v>0</v>
      </c>
      <c r="S551" s="13">
        <v>1</v>
      </c>
    </row>
    <row r="552" spans="1:19" x14ac:dyDescent="0.25">
      <c r="A552" t="s">
        <v>15</v>
      </c>
      <c r="B552">
        <v>10000</v>
      </c>
      <c r="C552">
        <v>100</v>
      </c>
      <c r="D552">
        <v>100000</v>
      </c>
      <c r="E552">
        <v>34</v>
      </c>
      <c r="F552">
        <v>1</v>
      </c>
      <c r="G552">
        <v>16.526679000000001</v>
      </c>
      <c r="H552">
        <v>5.5282299999999998</v>
      </c>
      <c r="I552">
        <v>3.5610050000000002</v>
      </c>
      <c r="J552">
        <v>0.107909</v>
      </c>
      <c r="K552" t="str">
        <f t="shared" si="17"/>
        <v>7</v>
      </c>
      <c r="L552" t="s">
        <v>65</v>
      </c>
      <c r="M552" t="s">
        <v>66</v>
      </c>
      <c r="N5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552" s="13">
        <f>VLOOKUP(TableMPI[[#This Row],[Label]],TableAvg[],2,FALSE)</f>
        <v>0</v>
      </c>
      <c r="P552" s="13">
        <f>VLOOKUP(TableMPI[[#This Row],[Label]],TableAvg[],3,FALSE)</f>
        <v>0</v>
      </c>
      <c r="Q552" s="13">
        <f>TableMPI[[#This Row],[Avg]]-$U$2*TableMPI[[#This Row],[StdDev]]</f>
        <v>0</v>
      </c>
      <c r="R552" s="13">
        <f>TableMPI[[#This Row],[Avg]]+$U$2*TableMPI[[#This Row],[StdDev]]</f>
        <v>0</v>
      </c>
      <c r="S552" s="13">
        <v>1</v>
      </c>
    </row>
    <row r="553" spans="1:19" x14ac:dyDescent="0.25">
      <c r="A553" t="s">
        <v>15</v>
      </c>
      <c r="B553">
        <v>10000</v>
      </c>
      <c r="C553">
        <v>100</v>
      </c>
      <c r="D553">
        <v>100000</v>
      </c>
      <c r="E553">
        <v>33</v>
      </c>
      <c r="F553">
        <v>1</v>
      </c>
      <c r="G553">
        <v>15.322588</v>
      </c>
      <c r="H553">
        <v>4.0824049999999996</v>
      </c>
      <c r="I553">
        <v>4.1131779999999996</v>
      </c>
      <c r="J553">
        <v>0.12853700000000001</v>
      </c>
      <c r="K553" t="str">
        <f t="shared" si="17"/>
        <v>7</v>
      </c>
      <c r="L553" t="s">
        <v>65</v>
      </c>
      <c r="M553" t="s">
        <v>66</v>
      </c>
      <c r="N5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553" s="13">
        <f>VLOOKUP(TableMPI[[#This Row],[Label]],TableAvg[],2,FALSE)</f>
        <v>0</v>
      </c>
      <c r="P553" s="13">
        <f>VLOOKUP(TableMPI[[#This Row],[Label]],TableAvg[],3,FALSE)</f>
        <v>0</v>
      </c>
      <c r="Q553" s="13">
        <f>TableMPI[[#This Row],[Avg]]-$U$2*TableMPI[[#This Row],[StdDev]]</f>
        <v>0</v>
      </c>
      <c r="R553" s="13">
        <f>TableMPI[[#This Row],[Avg]]+$U$2*TableMPI[[#This Row],[StdDev]]</f>
        <v>0</v>
      </c>
      <c r="S553" s="13">
        <v>1</v>
      </c>
    </row>
    <row r="554" spans="1:19" x14ac:dyDescent="0.25">
      <c r="A554" t="s">
        <v>15</v>
      </c>
      <c r="B554">
        <v>10000</v>
      </c>
      <c r="C554">
        <v>100</v>
      </c>
      <c r="D554">
        <v>100000</v>
      </c>
      <c r="E554">
        <v>32</v>
      </c>
      <c r="F554">
        <v>1</v>
      </c>
      <c r="G554">
        <v>13.511792</v>
      </c>
      <c r="H554">
        <v>1.922445</v>
      </c>
      <c r="I554">
        <v>2.7502469999999999</v>
      </c>
      <c r="J554">
        <v>8.8718000000000005E-2</v>
      </c>
      <c r="K554" t="str">
        <f t="shared" si="17"/>
        <v>7</v>
      </c>
      <c r="L554" t="s">
        <v>65</v>
      </c>
      <c r="M554" t="s">
        <v>66</v>
      </c>
      <c r="N5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554" s="13">
        <f>VLOOKUP(TableMPI[[#This Row],[Label]],TableAvg[],2,FALSE)</f>
        <v>0</v>
      </c>
      <c r="P554" s="13">
        <f>VLOOKUP(TableMPI[[#This Row],[Label]],TableAvg[],3,FALSE)</f>
        <v>0</v>
      </c>
      <c r="Q554" s="13">
        <f>TableMPI[[#This Row],[Avg]]-$U$2*TableMPI[[#This Row],[StdDev]]</f>
        <v>0</v>
      </c>
      <c r="R554" s="13">
        <f>TableMPI[[#This Row],[Avg]]+$U$2*TableMPI[[#This Row],[StdDev]]</f>
        <v>0</v>
      </c>
      <c r="S554" s="13">
        <v>1</v>
      </c>
    </row>
    <row r="555" spans="1:19" x14ac:dyDescent="0.25">
      <c r="A555" t="s">
        <v>15</v>
      </c>
      <c r="B555">
        <v>10000</v>
      </c>
      <c r="C555">
        <v>100</v>
      </c>
      <c r="D555">
        <v>100000</v>
      </c>
      <c r="E555">
        <v>31</v>
      </c>
      <c r="F555">
        <v>1</v>
      </c>
      <c r="G555">
        <v>13.720788000000001</v>
      </c>
      <c r="H555">
        <v>1.761401</v>
      </c>
      <c r="I555">
        <v>3.1444939999999999</v>
      </c>
      <c r="J555">
        <v>0.10481600000000001</v>
      </c>
      <c r="K555" t="str">
        <f t="shared" si="17"/>
        <v>7</v>
      </c>
      <c r="L555" t="s">
        <v>65</v>
      </c>
      <c r="M555" t="s">
        <v>66</v>
      </c>
      <c r="N5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555" s="13">
        <f>VLOOKUP(TableMPI[[#This Row],[Label]],TableAvg[],2,FALSE)</f>
        <v>0</v>
      </c>
      <c r="P555" s="13">
        <f>VLOOKUP(TableMPI[[#This Row],[Label]],TableAvg[],3,FALSE)</f>
        <v>0</v>
      </c>
      <c r="Q555" s="13">
        <f>TableMPI[[#This Row],[Avg]]-$U$2*TableMPI[[#This Row],[StdDev]]</f>
        <v>0</v>
      </c>
      <c r="R555" s="13">
        <f>TableMPI[[#This Row],[Avg]]+$U$2*TableMPI[[#This Row],[StdDev]]</f>
        <v>0</v>
      </c>
      <c r="S555" s="13">
        <v>1</v>
      </c>
    </row>
    <row r="556" spans="1:19" x14ac:dyDescent="0.25">
      <c r="A556" t="s">
        <v>15</v>
      </c>
      <c r="B556">
        <v>10000</v>
      </c>
      <c r="C556">
        <v>100</v>
      </c>
      <c r="D556">
        <v>100000</v>
      </c>
      <c r="E556">
        <v>30</v>
      </c>
      <c r="F556">
        <v>1</v>
      </c>
      <c r="G556">
        <v>14.825358</v>
      </c>
      <c r="H556">
        <v>2.5463230000000001</v>
      </c>
      <c r="I556">
        <v>3.4852259999999999</v>
      </c>
      <c r="J556">
        <v>0.12018</v>
      </c>
      <c r="K556" t="str">
        <f t="shared" si="17"/>
        <v>7</v>
      </c>
      <c r="L556" t="s">
        <v>65</v>
      </c>
      <c r="M556" t="s">
        <v>66</v>
      </c>
      <c r="N5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556" s="13">
        <f>VLOOKUP(TableMPI[[#This Row],[Label]],TableAvg[],2,FALSE)</f>
        <v>0</v>
      </c>
      <c r="P556" s="13">
        <f>VLOOKUP(TableMPI[[#This Row],[Label]],TableAvg[],3,FALSE)</f>
        <v>0</v>
      </c>
      <c r="Q556" s="13">
        <f>TableMPI[[#This Row],[Avg]]-$U$2*TableMPI[[#This Row],[StdDev]]</f>
        <v>0</v>
      </c>
      <c r="R556" s="13">
        <f>TableMPI[[#This Row],[Avg]]+$U$2*TableMPI[[#This Row],[StdDev]]</f>
        <v>0</v>
      </c>
      <c r="S556" s="13">
        <v>1</v>
      </c>
    </row>
    <row r="557" spans="1:19" x14ac:dyDescent="0.25">
      <c r="A557" t="s">
        <v>15</v>
      </c>
      <c r="B557">
        <v>10000</v>
      </c>
      <c r="C557">
        <v>100</v>
      </c>
      <c r="D557">
        <v>100000</v>
      </c>
      <c r="E557">
        <v>29</v>
      </c>
      <c r="F557">
        <v>1</v>
      </c>
      <c r="G557">
        <v>14.222348999999999</v>
      </c>
      <c r="H557">
        <v>1.4203859999999999</v>
      </c>
      <c r="I557">
        <v>2.8293620000000002</v>
      </c>
      <c r="J557">
        <v>0.101049</v>
      </c>
      <c r="K557" t="str">
        <f t="shared" si="17"/>
        <v>7</v>
      </c>
      <c r="L557" t="s">
        <v>65</v>
      </c>
      <c r="M557" t="s">
        <v>66</v>
      </c>
      <c r="N5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557" s="13">
        <f>VLOOKUP(TableMPI[[#This Row],[Label]],TableAvg[],2,FALSE)</f>
        <v>0</v>
      </c>
      <c r="P557" s="13">
        <f>VLOOKUP(TableMPI[[#This Row],[Label]],TableAvg[],3,FALSE)</f>
        <v>0</v>
      </c>
      <c r="Q557" s="13">
        <f>TableMPI[[#This Row],[Avg]]-$U$2*TableMPI[[#This Row],[StdDev]]</f>
        <v>0</v>
      </c>
      <c r="R557" s="13">
        <f>TableMPI[[#This Row],[Avg]]+$U$2*TableMPI[[#This Row],[StdDev]]</f>
        <v>0</v>
      </c>
      <c r="S557" s="13">
        <v>1</v>
      </c>
    </row>
    <row r="558" spans="1:19" x14ac:dyDescent="0.25">
      <c r="A558" t="s">
        <v>15</v>
      </c>
      <c r="B558">
        <v>10000</v>
      </c>
      <c r="C558">
        <v>100</v>
      </c>
      <c r="D558">
        <v>100000</v>
      </c>
      <c r="E558">
        <v>28</v>
      </c>
      <c r="F558">
        <v>1</v>
      </c>
      <c r="G558">
        <v>15.334669</v>
      </c>
      <c r="H558">
        <v>2.4324080000000001</v>
      </c>
      <c r="I558">
        <v>2.4086889999999999</v>
      </c>
      <c r="J558">
        <v>8.9210999999999999E-2</v>
      </c>
      <c r="K558" t="str">
        <f t="shared" si="17"/>
        <v>7</v>
      </c>
      <c r="L558" t="s">
        <v>65</v>
      </c>
      <c r="M558" t="s">
        <v>66</v>
      </c>
      <c r="N5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558" s="13">
        <f>VLOOKUP(TableMPI[[#This Row],[Label]],TableAvg[],2,FALSE)</f>
        <v>0</v>
      </c>
      <c r="P558" s="13">
        <f>VLOOKUP(TableMPI[[#This Row],[Label]],TableAvg[],3,FALSE)</f>
        <v>0</v>
      </c>
      <c r="Q558" s="13">
        <f>TableMPI[[#This Row],[Avg]]-$U$2*TableMPI[[#This Row],[StdDev]]</f>
        <v>0</v>
      </c>
      <c r="R558" s="13">
        <f>TableMPI[[#This Row],[Avg]]+$U$2*TableMPI[[#This Row],[StdDev]]</f>
        <v>0</v>
      </c>
      <c r="S558" s="13">
        <v>1</v>
      </c>
    </row>
    <row r="559" spans="1:19" x14ac:dyDescent="0.25">
      <c r="A559" t="s">
        <v>15</v>
      </c>
      <c r="B559">
        <v>10000</v>
      </c>
      <c r="C559">
        <v>100</v>
      </c>
      <c r="D559">
        <v>100000</v>
      </c>
      <c r="E559">
        <v>27</v>
      </c>
      <c r="F559">
        <v>1</v>
      </c>
      <c r="G559">
        <v>14.66361</v>
      </c>
      <c r="H559">
        <v>0.96008199999999999</v>
      </c>
      <c r="I559">
        <v>2.0190969999999999</v>
      </c>
      <c r="J559">
        <v>7.7658000000000005E-2</v>
      </c>
      <c r="K559" t="str">
        <f t="shared" si="17"/>
        <v>7</v>
      </c>
      <c r="L559" t="s">
        <v>65</v>
      </c>
      <c r="M559" t="s">
        <v>66</v>
      </c>
      <c r="N5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559" s="13">
        <f>VLOOKUP(TableMPI[[#This Row],[Label]],TableAvg[],2,FALSE)</f>
        <v>0</v>
      </c>
      <c r="P559" s="13">
        <f>VLOOKUP(TableMPI[[#This Row],[Label]],TableAvg[],3,FALSE)</f>
        <v>0</v>
      </c>
      <c r="Q559" s="13">
        <f>TableMPI[[#This Row],[Avg]]-$U$2*TableMPI[[#This Row],[StdDev]]</f>
        <v>0</v>
      </c>
      <c r="R559" s="13">
        <f>TableMPI[[#This Row],[Avg]]+$U$2*TableMPI[[#This Row],[StdDev]]</f>
        <v>0</v>
      </c>
      <c r="S559" s="13">
        <v>1</v>
      </c>
    </row>
    <row r="560" spans="1:19" x14ac:dyDescent="0.25">
      <c r="A560" t="s">
        <v>15</v>
      </c>
      <c r="B560">
        <v>10000</v>
      </c>
      <c r="C560">
        <v>100</v>
      </c>
      <c r="D560">
        <v>100000</v>
      </c>
      <c r="E560">
        <v>26</v>
      </c>
      <c r="F560">
        <v>1</v>
      </c>
      <c r="G560">
        <v>16.189854</v>
      </c>
      <c r="H560">
        <v>2.2352470000000002</v>
      </c>
      <c r="I560">
        <v>2.9800049999999998</v>
      </c>
      <c r="J560">
        <v>0.1192</v>
      </c>
      <c r="K560" t="str">
        <f t="shared" si="17"/>
        <v>7</v>
      </c>
      <c r="L560" t="s">
        <v>65</v>
      </c>
      <c r="M560" t="s">
        <v>66</v>
      </c>
      <c r="N5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560" s="13">
        <f>VLOOKUP(TableMPI[[#This Row],[Label]],TableAvg[],2,FALSE)</f>
        <v>0</v>
      </c>
      <c r="P560" s="13">
        <f>VLOOKUP(TableMPI[[#This Row],[Label]],TableAvg[],3,FALSE)</f>
        <v>0</v>
      </c>
      <c r="Q560" s="13">
        <f>TableMPI[[#This Row],[Avg]]-$U$2*TableMPI[[#This Row],[StdDev]]</f>
        <v>0</v>
      </c>
      <c r="R560" s="13">
        <f>TableMPI[[#This Row],[Avg]]+$U$2*TableMPI[[#This Row],[StdDev]]</f>
        <v>0</v>
      </c>
      <c r="S560" s="13">
        <v>1</v>
      </c>
    </row>
    <row r="561" spans="1:19" x14ac:dyDescent="0.25">
      <c r="A561" t="s">
        <v>15</v>
      </c>
      <c r="B561">
        <v>10000</v>
      </c>
      <c r="C561">
        <v>100</v>
      </c>
      <c r="D561">
        <v>100000</v>
      </c>
      <c r="E561">
        <v>25</v>
      </c>
      <c r="F561">
        <v>1</v>
      </c>
      <c r="G561">
        <v>15.167273</v>
      </c>
      <c r="H561">
        <v>0.558033</v>
      </c>
      <c r="I561">
        <v>2.0510980000000001</v>
      </c>
      <c r="J561">
        <v>8.5461999999999996E-2</v>
      </c>
      <c r="K561" t="str">
        <f t="shared" si="17"/>
        <v>7</v>
      </c>
      <c r="L561" t="s">
        <v>65</v>
      </c>
      <c r="M561" t="s">
        <v>66</v>
      </c>
      <c r="N5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561" s="13">
        <f>VLOOKUP(TableMPI[[#This Row],[Label]],TableAvg[],2,FALSE)</f>
        <v>0</v>
      </c>
      <c r="P561" s="13">
        <f>VLOOKUP(TableMPI[[#This Row],[Label]],TableAvg[],3,FALSE)</f>
        <v>0</v>
      </c>
      <c r="Q561" s="13">
        <f>TableMPI[[#This Row],[Avg]]-$U$2*TableMPI[[#This Row],[StdDev]]</f>
        <v>0</v>
      </c>
      <c r="R561" s="13">
        <f>TableMPI[[#This Row],[Avg]]+$U$2*TableMPI[[#This Row],[StdDev]]</f>
        <v>0</v>
      </c>
      <c r="S561" s="13">
        <v>1</v>
      </c>
    </row>
    <row r="562" spans="1:19" x14ac:dyDescent="0.25">
      <c r="A562" t="s">
        <v>15</v>
      </c>
      <c r="B562">
        <v>10000</v>
      </c>
      <c r="C562">
        <v>100</v>
      </c>
      <c r="D562">
        <v>100000</v>
      </c>
      <c r="E562">
        <v>24</v>
      </c>
      <c r="F562">
        <v>1</v>
      </c>
      <c r="G562">
        <v>15.401989</v>
      </c>
      <c r="H562">
        <v>0.52659</v>
      </c>
      <c r="I562">
        <v>0.81396100000000005</v>
      </c>
      <c r="J562">
        <v>3.5389999999999998E-2</v>
      </c>
      <c r="K562" t="str">
        <f t="shared" si="17"/>
        <v>7</v>
      </c>
      <c r="L562" t="s">
        <v>65</v>
      </c>
      <c r="M562" t="s">
        <v>66</v>
      </c>
      <c r="N5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562" s="13">
        <f>VLOOKUP(TableMPI[[#This Row],[Label]],TableAvg[],2,FALSE)</f>
        <v>0</v>
      </c>
      <c r="P562" s="13">
        <f>VLOOKUP(TableMPI[[#This Row],[Label]],TableAvg[],3,FALSE)</f>
        <v>0</v>
      </c>
      <c r="Q562" s="13">
        <f>TableMPI[[#This Row],[Avg]]-$U$2*TableMPI[[#This Row],[StdDev]]</f>
        <v>0</v>
      </c>
      <c r="R562" s="13">
        <f>TableMPI[[#This Row],[Avg]]+$U$2*TableMPI[[#This Row],[StdDev]]</f>
        <v>0</v>
      </c>
      <c r="S562" s="13">
        <v>1</v>
      </c>
    </row>
    <row r="563" spans="1:19" x14ac:dyDescent="0.25">
      <c r="A563" t="s">
        <v>15</v>
      </c>
      <c r="B563">
        <v>10000</v>
      </c>
      <c r="C563">
        <v>100</v>
      </c>
      <c r="D563">
        <v>100000</v>
      </c>
      <c r="E563">
        <v>23</v>
      </c>
      <c r="F563">
        <v>1</v>
      </c>
      <c r="G563">
        <v>15.652011</v>
      </c>
      <c r="H563">
        <v>0.18021899999999999</v>
      </c>
      <c r="I563">
        <v>1.070657</v>
      </c>
      <c r="J563">
        <v>4.8666000000000001E-2</v>
      </c>
      <c r="K563" t="str">
        <f t="shared" si="17"/>
        <v>7</v>
      </c>
      <c r="L563" t="s">
        <v>65</v>
      </c>
      <c r="M563" t="s">
        <v>66</v>
      </c>
      <c r="N5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563" s="13">
        <f>VLOOKUP(TableMPI[[#This Row],[Label]],TableAvg[],2,FALSE)</f>
        <v>0</v>
      </c>
      <c r="P563" s="13">
        <f>VLOOKUP(TableMPI[[#This Row],[Label]],TableAvg[],3,FALSE)</f>
        <v>0</v>
      </c>
      <c r="Q563" s="13">
        <f>TableMPI[[#This Row],[Avg]]-$U$2*TableMPI[[#This Row],[StdDev]]</f>
        <v>0</v>
      </c>
      <c r="R563" s="13">
        <f>TableMPI[[#This Row],[Avg]]+$U$2*TableMPI[[#This Row],[StdDev]]</f>
        <v>0</v>
      </c>
      <c r="S563" s="13">
        <v>1</v>
      </c>
    </row>
    <row r="564" spans="1:19" x14ac:dyDescent="0.25">
      <c r="A564" t="s">
        <v>15</v>
      </c>
      <c r="B564">
        <v>10000</v>
      </c>
      <c r="C564">
        <v>100</v>
      </c>
      <c r="D564">
        <v>100000</v>
      </c>
      <c r="E564">
        <v>22</v>
      </c>
      <c r="F564">
        <v>1</v>
      </c>
      <c r="G564">
        <v>16.220116999999998</v>
      </c>
      <c r="H564">
        <v>0.16136700000000001</v>
      </c>
      <c r="I564">
        <v>0.77137800000000001</v>
      </c>
      <c r="J564">
        <v>3.6732000000000001E-2</v>
      </c>
      <c r="K564" t="str">
        <f t="shared" si="17"/>
        <v>7</v>
      </c>
      <c r="L564" t="s">
        <v>65</v>
      </c>
      <c r="M564" t="s">
        <v>66</v>
      </c>
      <c r="N5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564" s="13">
        <f>VLOOKUP(TableMPI[[#This Row],[Label]],TableAvg[],2,FALSE)</f>
        <v>0</v>
      </c>
      <c r="P564" s="13">
        <f>VLOOKUP(TableMPI[[#This Row],[Label]],TableAvg[],3,FALSE)</f>
        <v>0</v>
      </c>
      <c r="Q564" s="13">
        <f>TableMPI[[#This Row],[Avg]]-$U$2*TableMPI[[#This Row],[StdDev]]</f>
        <v>0</v>
      </c>
      <c r="R564" s="13">
        <f>TableMPI[[#This Row],[Avg]]+$U$2*TableMPI[[#This Row],[StdDev]]</f>
        <v>0</v>
      </c>
      <c r="S564" s="13">
        <v>1</v>
      </c>
    </row>
    <row r="565" spans="1:19" x14ac:dyDescent="0.25">
      <c r="A565" t="s">
        <v>15</v>
      </c>
      <c r="B565">
        <v>10000</v>
      </c>
      <c r="C565">
        <v>100</v>
      </c>
      <c r="D565">
        <v>100000</v>
      </c>
      <c r="E565">
        <v>21</v>
      </c>
      <c r="F565">
        <v>1</v>
      </c>
      <c r="G565">
        <v>16.974968000000001</v>
      </c>
      <c r="H565">
        <v>0.18678500000000001</v>
      </c>
      <c r="I565">
        <v>1.107802</v>
      </c>
      <c r="J565">
        <v>5.5390000000000002E-2</v>
      </c>
      <c r="K565" t="str">
        <f t="shared" si="17"/>
        <v>7</v>
      </c>
      <c r="L565" t="s">
        <v>65</v>
      </c>
      <c r="M565" t="s">
        <v>66</v>
      </c>
      <c r="N5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565" s="13">
        <f>VLOOKUP(TableMPI[[#This Row],[Label]],TableAvg[],2,FALSE)</f>
        <v>0</v>
      </c>
      <c r="P565" s="13">
        <f>VLOOKUP(TableMPI[[#This Row],[Label]],TableAvg[],3,FALSE)</f>
        <v>0</v>
      </c>
      <c r="Q565" s="13">
        <f>TableMPI[[#This Row],[Avg]]-$U$2*TableMPI[[#This Row],[StdDev]]</f>
        <v>0</v>
      </c>
      <c r="R565" s="13">
        <f>TableMPI[[#This Row],[Avg]]+$U$2*TableMPI[[#This Row],[StdDev]]</f>
        <v>0</v>
      </c>
      <c r="S565" s="13">
        <v>1</v>
      </c>
    </row>
    <row r="566" spans="1:19" x14ac:dyDescent="0.25">
      <c r="A566" t="s">
        <v>15</v>
      </c>
      <c r="B566">
        <v>10000</v>
      </c>
      <c r="C566">
        <v>100</v>
      </c>
      <c r="D566">
        <v>100000</v>
      </c>
      <c r="E566">
        <v>20</v>
      </c>
      <c r="F566">
        <v>1</v>
      </c>
      <c r="G566">
        <v>17.670531</v>
      </c>
      <c r="H566">
        <v>0.170821</v>
      </c>
      <c r="I566">
        <v>0.907918</v>
      </c>
      <c r="J566">
        <v>4.7785000000000001E-2</v>
      </c>
      <c r="K566" t="str">
        <f t="shared" si="17"/>
        <v>7</v>
      </c>
      <c r="L566" t="s">
        <v>65</v>
      </c>
      <c r="M566" t="s">
        <v>66</v>
      </c>
      <c r="N5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566" s="13">
        <f>VLOOKUP(TableMPI[[#This Row],[Label]],TableAvg[],2,FALSE)</f>
        <v>0</v>
      </c>
      <c r="P566" s="13">
        <f>VLOOKUP(TableMPI[[#This Row],[Label]],TableAvg[],3,FALSE)</f>
        <v>0</v>
      </c>
      <c r="Q566" s="13">
        <f>TableMPI[[#This Row],[Avg]]-$U$2*TableMPI[[#This Row],[StdDev]]</f>
        <v>0</v>
      </c>
      <c r="R566" s="13">
        <f>TableMPI[[#This Row],[Avg]]+$U$2*TableMPI[[#This Row],[StdDev]]</f>
        <v>0</v>
      </c>
      <c r="S566" s="13">
        <v>1</v>
      </c>
    </row>
    <row r="567" spans="1:19" x14ac:dyDescent="0.25">
      <c r="A567" t="s">
        <v>15</v>
      </c>
      <c r="B567">
        <v>10000</v>
      </c>
      <c r="C567">
        <v>100</v>
      </c>
      <c r="D567">
        <v>100000</v>
      </c>
      <c r="E567">
        <v>19</v>
      </c>
      <c r="F567">
        <v>1</v>
      </c>
      <c r="G567">
        <v>18.582008999999999</v>
      </c>
      <c r="H567">
        <v>0.169987</v>
      </c>
      <c r="I567">
        <v>0.76379600000000003</v>
      </c>
      <c r="J567">
        <v>4.2432999999999998E-2</v>
      </c>
      <c r="K567" t="str">
        <f t="shared" si="17"/>
        <v>7</v>
      </c>
      <c r="L567" t="s">
        <v>65</v>
      </c>
      <c r="M567" t="s">
        <v>66</v>
      </c>
      <c r="N5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567" s="13">
        <f>VLOOKUP(TableMPI[[#This Row],[Label]],TableAvg[],2,FALSE)</f>
        <v>0</v>
      </c>
      <c r="P567" s="13">
        <f>VLOOKUP(TableMPI[[#This Row],[Label]],TableAvg[],3,FALSE)</f>
        <v>0</v>
      </c>
      <c r="Q567" s="13">
        <f>TableMPI[[#This Row],[Avg]]-$U$2*TableMPI[[#This Row],[StdDev]]</f>
        <v>0</v>
      </c>
      <c r="R567" s="13">
        <f>TableMPI[[#This Row],[Avg]]+$U$2*TableMPI[[#This Row],[StdDev]]</f>
        <v>0</v>
      </c>
      <c r="S567" s="13">
        <v>1</v>
      </c>
    </row>
    <row r="568" spans="1:19" x14ac:dyDescent="0.25">
      <c r="A568" t="s">
        <v>15</v>
      </c>
      <c r="B568">
        <v>10000</v>
      </c>
      <c r="C568">
        <v>100</v>
      </c>
      <c r="D568">
        <v>100000</v>
      </c>
      <c r="E568">
        <v>18</v>
      </c>
      <c r="F568">
        <v>1</v>
      </c>
      <c r="G568">
        <v>19.483671000000001</v>
      </c>
      <c r="H568">
        <v>0.16267400000000001</v>
      </c>
      <c r="I568">
        <v>0.68720000000000003</v>
      </c>
      <c r="J568">
        <v>4.0424000000000002E-2</v>
      </c>
      <c r="K568" t="str">
        <f t="shared" si="17"/>
        <v>7</v>
      </c>
      <c r="L568" t="s">
        <v>65</v>
      </c>
      <c r="M568" t="s">
        <v>66</v>
      </c>
      <c r="N5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568" s="13">
        <f>VLOOKUP(TableMPI[[#This Row],[Label]],TableAvg[],2,FALSE)</f>
        <v>0</v>
      </c>
      <c r="P568" s="13">
        <f>VLOOKUP(TableMPI[[#This Row],[Label]],TableAvg[],3,FALSE)</f>
        <v>0</v>
      </c>
      <c r="Q568" s="13">
        <f>TableMPI[[#This Row],[Avg]]-$U$2*TableMPI[[#This Row],[StdDev]]</f>
        <v>0</v>
      </c>
      <c r="R568" s="13">
        <f>TableMPI[[#This Row],[Avg]]+$U$2*TableMPI[[#This Row],[StdDev]]</f>
        <v>0</v>
      </c>
      <c r="S568" s="13">
        <v>1</v>
      </c>
    </row>
    <row r="569" spans="1:19" x14ac:dyDescent="0.25">
      <c r="A569" t="s">
        <v>15</v>
      </c>
      <c r="B569">
        <v>10000</v>
      </c>
      <c r="C569">
        <v>100</v>
      </c>
      <c r="D569">
        <v>100000</v>
      </c>
      <c r="E569">
        <v>17</v>
      </c>
      <c r="F569">
        <v>1</v>
      </c>
      <c r="G569">
        <v>20.594117000000001</v>
      </c>
      <c r="H569">
        <v>0.162161</v>
      </c>
      <c r="I569">
        <v>0.65773199999999998</v>
      </c>
      <c r="J569">
        <v>4.1107999999999999E-2</v>
      </c>
      <c r="K569" t="str">
        <f t="shared" si="17"/>
        <v>7</v>
      </c>
      <c r="L569" t="s">
        <v>65</v>
      </c>
      <c r="M569" t="s">
        <v>66</v>
      </c>
      <c r="N5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569" s="13">
        <f>VLOOKUP(TableMPI[[#This Row],[Label]],TableAvg[],2,FALSE)</f>
        <v>0</v>
      </c>
      <c r="P569" s="13">
        <f>VLOOKUP(TableMPI[[#This Row],[Label]],TableAvg[],3,FALSE)</f>
        <v>0</v>
      </c>
      <c r="Q569" s="13">
        <f>TableMPI[[#This Row],[Avg]]-$U$2*TableMPI[[#This Row],[StdDev]]</f>
        <v>0</v>
      </c>
      <c r="R569" s="13">
        <f>TableMPI[[#This Row],[Avg]]+$U$2*TableMPI[[#This Row],[StdDev]]</f>
        <v>0</v>
      </c>
      <c r="S569" s="13">
        <v>1</v>
      </c>
    </row>
    <row r="570" spans="1:19" x14ac:dyDescent="0.25">
      <c r="A570" t="s">
        <v>15</v>
      </c>
      <c r="B570">
        <v>10000</v>
      </c>
      <c r="C570">
        <v>100</v>
      </c>
      <c r="D570">
        <v>100000</v>
      </c>
      <c r="E570">
        <v>16</v>
      </c>
      <c r="F570">
        <v>1</v>
      </c>
      <c r="G570">
        <v>21.761088999999998</v>
      </c>
      <c r="H570">
        <v>0.155973</v>
      </c>
      <c r="I570">
        <v>0.54159299999999999</v>
      </c>
      <c r="J570">
        <v>3.6105999999999999E-2</v>
      </c>
      <c r="K570" t="str">
        <f t="shared" si="17"/>
        <v>7</v>
      </c>
      <c r="L570" t="s">
        <v>65</v>
      </c>
      <c r="M570" t="s">
        <v>66</v>
      </c>
      <c r="N5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570" s="13">
        <f>VLOOKUP(TableMPI[[#This Row],[Label]],TableAvg[],2,FALSE)</f>
        <v>0</v>
      </c>
      <c r="P570" s="13">
        <f>VLOOKUP(TableMPI[[#This Row],[Label]],TableAvg[],3,FALSE)</f>
        <v>0</v>
      </c>
      <c r="Q570" s="13">
        <f>TableMPI[[#This Row],[Avg]]-$U$2*TableMPI[[#This Row],[StdDev]]</f>
        <v>0</v>
      </c>
      <c r="R570" s="13">
        <f>TableMPI[[#This Row],[Avg]]+$U$2*TableMPI[[#This Row],[StdDev]]</f>
        <v>0</v>
      </c>
      <c r="S570" s="13">
        <v>1</v>
      </c>
    </row>
    <row r="571" spans="1:19" x14ac:dyDescent="0.25">
      <c r="A571" t="s">
        <v>15</v>
      </c>
      <c r="B571">
        <v>10000</v>
      </c>
      <c r="C571">
        <v>100</v>
      </c>
      <c r="D571">
        <v>100000</v>
      </c>
      <c r="E571">
        <v>15</v>
      </c>
      <c r="F571">
        <v>1</v>
      </c>
      <c r="G571">
        <v>23.125392999999999</v>
      </c>
      <c r="H571">
        <v>0.16601199999999999</v>
      </c>
      <c r="I571">
        <v>0.57780200000000004</v>
      </c>
      <c r="J571">
        <v>4.1272000000000003E-2</v>
      </c>
      <c r="K571" t="str">
        <f t="shared" si="17"/>
        <v>7</v>
      </c>
      <c r="L571" t="s">
        <v>65</v>
      </c>
      <c r="M571" t="s">
        <v>66</v>
      </c>
      <c r="N5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571" s="13">
        <f>VLOOKUP(TableMPI[[#This Row],[Label]],TableAvg[],2,FALSE)</f>
        <v>0</v>
      </c>
      <c r="P571" s="13">
        <f>VLOOKUP(TableMPI[[#This Row],[Label]],TableAvg[],3,FALSE)</f>
        <v>0</v>
      </c>
      <c r="Q571" s="13">
        <f>TableMPI[[#This Row],[Avg]]-$U$2*TableMPI[[#This Row],[StdDev]]</f>
        <v>0</v>
      </c>
      <c r="R571" s="13">
        <f>TableMPI[[#This Row],[Avg]]+$U$2*TableMPI[[#This Row],[StdDev]]</f>
        <v>0</v>
      </c>
      <c r="S571" s="13">
        <v>1</v>
      </c>
    </row>
    <row r="572" spans="1:19" x14ac:dyDescent="0.25">
      <c r="A572" t="s">
        <v>15</v>
      </c>
      <c r="B572">
        <v>10000</v>
      </c>
      <c r="C572">
        <v>100</v>
      </c>
      <c r="D572">
        <v>100000</v>
      </c>
      <c r="E572">
        <v>14</v>
      </c>
      <c r="F572">
        <v>1</v>
      </c>
      <c r="G572">
        <v>24.693802000000002</v>
      </c>
      <c r="H572">
        <v>0.16561100000000001</v>
      </c>
      <c r="I572">
        <v>0.46498</v>
      </c>
      <c r="J572">
        <v>3.5768000000000001E-2</v>
      </c>
      <c r="K572" t="str">
        <f t="shared" si="17"/>
        <v>7</v>
      </c>
      <c r="L572" t="s">
        <v>65</v>
      </c>
      <c r="M572" t="s">
        <v>66</v>
      </c>
      <c r="N5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572" s="13">
        <f>VLOOKUP(TableMPI[[#This Row],[Label]],TableAvg[],2,FALSE)</f>
        <v>0</v>
      </c>
      <c r="P572" s="13">
        <f>VLOOKUP(TableMPI[[#This Row],[Label]],TableAvg[],3,FALSE)</f>
        <v>0</v>
      </c>
      <c r="Q572" s="13">
        <f>TableMPI[[#This Row],[Avg]]-$U$2*TableMPI[[#This Row],[StdDev]]</f>
        <v>0</v>
      </c>
      <c r="R572" s="13">
        <f>TableMPI[[#This Row],[Avg]]+$U$2*TableMPI[[#This Row],[StdDev]]</f>
        <v>0</v>
      </c>
      <c r="S572" s="13">
        <v>1</v>
      </c>
    </row>
    <row r="573" spans="1:19" x14ac:dyDescent="0.25">
      <c r="A573" t="s">
        <v>15</v>
      </c>
      <c r="B573">
        <v>10000</v>
      </c>
      <c r="C573">
        <v>100</v>
      </c>
      <c r="D573">
        <v>100000</v>
      </c>
      <c r="E573">
        <v>13</v>
      </c>
      <c r="F573">
        <v>1</v>
      </c>
      <c r="G573">
        <v>26.476004</v>
      </c>
      <c r="H573">
        <v>0.16406799999999999</v>
      </c>
      <c r="I573">
        <v>0.40328900000000001</v>
      </c>
      <c r="J573">
        <v>3.3606999999999998E-2</v>
      </c>
      <c r="K573" t="str">
        <f t="shared" si="17"/>
        <v>7</v>
      </c>
      <c r="L573" t="s">
        <v>65</v>
      </c>
      <c r="M573" t="s">
        <v>66</v>
      </c>
      <c r="N5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573" s="13">
        <f>VLOOKUP(TableMPI[[#This Row],[Label]],TableAvg[],2,FALSE)</f>
        <v>0</v>
      </c>
      <c r="P573" s="13">
        <f>VLOOKUP(TableMPI[[#This Row],[Label]],TableAvg[],3,FALSE)</f>
        <v>0</v>
      </c>
      <c r="Q573" s="13">
        <f>TableMPI[[#This Row],[Avg]]-$U$2*TableMPI[[#This Row],[StdDev]]</f>
        <v>0</v>
      </c>
      <c r="R573" s="13">
        <f>TableMPI[[#This Row],[Avg]]+$U$2*TableMPI[[#This Row],[StdDev]]</f>
        <v>0</v>
      </c>
      <c r="S573" s="13">
        <v>1</v>
      </c>
    </row>
    <row r="574" spans="1:19" x14ac:dyDescent="0.25">
      <c r="A574" t="s">
        <v>15</v>
      </c>
      <c r="B574">
        <v>10000</v>
      </c>
      <c r="C574">
        <v>100</v>
      </c>
      <c r="D574">
        <v>100000</v>
      </c>
      <c r="E574">
        <v>72</v>
      </c>
      <c r="F574">
        <v>1</v>
      </c>
      <c r="G574">
        <v>24.820743</v>
      </c>
      <c r="H574">
        <v>19.001154</v>
      </c>
      <c r="I574">
        <v>16.314990000000002</v>
      </c>
      <c r="J574">
        <v>0.22978899999999999</v>
      </c>
      <c r="K574" t="str">
        <f t="shared" si="17"/>
        <v>7</v>
      </c>
      <c r="L574" t="s">
        <v>65</v>
      </c>
      <c r="M574" t="s">
        <v>66</v>
      </c>
      <c r="N5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574" s="13" t="e">
        <f>VLOOKUP(TableMPI[[#This Row],[Label]],TableAvg[],2,FALSE)</f>
        <v>#N/A</v>
      </c>
      <c r="P574" s="13" t="e">
        <f>VLOOKUP(TableMPI[[#This Row],[Label]],TableAvg[],3,FALSE)</f>
        <v>#N/A</v>
      </c>
      <c r="Q574" s="13" t="e">
        <f>TableMPI[[#This Row],[Avg]]-$U$2*TableMPI[[#This Row],[StdDev]]</f>
        <v>#N/A</v>
      </c>
      <c r="R574" s="13" t="e">
        <f>TableMPI[[#This Row],[Avg]]+$U$2*TableMPI[[#This Row],[StdDev]]</f>
        <v>#N/A</v>
      </c>
      <c r="S574" s="13" t="e">
        <f>IF(AND(TableMPI[[#This Row],[total_time]]&gt;=TableMPI[[#This Row],[Low]], TableMPI[[#This Row],[total_time]]&lt;=TableMPI[[#This Row],[High]]),1,0)</f>
        <v>#N/A</v>
      </c>
    </row>
    <row r="575" spans="1:19" x14ac:dyDescent="0.25">
      <c r="A575" t="s">
        <v>15</v>
      </c>
      <c r="B575">
        <v>10000</v>
      </c>
      <c r="C575">
        <v>100</v>
      </c>
      <c r="D575">
        <v>100000</v>
      </c>
      <c r="E575">
        <v>71</v>
      </c>
      <c r="F575">
        <v>1</v>
      </c>
      <c r="G575">
        <v>15.370654</v>
      </c>
      <c r="H575">
        <v>9.5458920000000003</v>
      </c>
      <c r="I575">
        <v>6.6551970000000003</v>
      </c>
      <c r="J575">
        <v>9.5074000000000006E-2</v>
      </c>
      <c r="K575" t="str">
        <f t="shared" si="17"/>
        <v>7</v>
      </c>
      <c r="L575" t="s">
        <v>65</v>
      </c>
      <c r="M575" t="s">
        <v>66</v>
      </c>
      <c r="N5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575" s="13" t="e">
        <f>VLOOKUP(TableMPI[[#This Row],[Label]],TableAvg[],2,FALSE)</f>
        <v>#N/A</v>
      </c>
      <c r="P575" s="13" t="e">
        <f>VLOOKUP(TableMPI[[#This Row],[Label]],TableAvg[],3,FALSE)</f>
        <v>#N/A</v>
      </c>
      <c r="Q575" s="13" t="e">
        <f>TableMPI[[#This Row],[Avg]]-$U$2*TableMPI[[#This Row],[StdDev]]</f>
        <v>#N/A</v>
      </c>
      <c r="R575" s="13" t="e">
        <f>TableMPI[[#This Row],[Avg]]+$U$2*TableMPI[[#This Row],[StdDev]]</f>
        <v>#N/A</v>
      </c>
      <c r="S575" s="13" t="e">
        <f>IF(AND(TableMPI[[#This Row],[total_time]]&gt;=TableMPI[[#This Row],[Low]], TableMPI[[#This Row],[total_time]]&lt;=TableMPI[[#This Row],[High]]),1,0)</f>
        <v>#N/A</v>
      </c>
    </row>
    <row r="576" spans="1:19" x14ac:dyDescent="0.25">
      <c r="A576" t="s">
        <v>15</v>
      </c>
      <c r="B576">
        <v>10000</v>
      </c>
      <c r="C576">
        <v>100</v>
      </c>
      <c r="D576">
        <v>100000</v>
      </c>
      <c r="E576">
        <v>70</v>
      </c>
      <c r="F576">
        <v>1</v>
      </c>
      <c r="G576">
        <v>23.506195999999999</v>
      </c>
      <c r="H576">
        <v>17.652201000000002</v>
      </c>
      <c r="I576">
        <v>4.4200860000000004</v>
      </c>
      <c r="J576">
        <v>6.4059000000000005E-2</v>
      </c>
      <c r="K576" t="str">
        <f t="shared" si="17"/>
        <v>7</v>
      </c>
      <c r="L576" t="s">
        <v>65</v>
      </c>
      <c r="M576" t="s">
        <v>66</v>
      </c>
      <c r="N5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576" s="13" t="e">
        <f>VLOOKUP(TableMPI[[#This Row],[Label]],TableAvg[],2,FALSE)</f>
        <v>#N/A</v>
      </c>
      <c r="P576" s="13" t="e">
        <f>VLOOKUP(TableMPI[[#This Row],[Label]],TableAvg[],3,FALSE)</f>
        <v>#N/A</v>
      </c>
      <c r="Q576" s="13" t="e">
        <f>TableMPI[[#This Row],[Avg]]-$U$2*TableMPI[[#This Row],[StdDev]]</f>
        <v>#N/A</v>
      </c>
      <c r="R576" s="13" t="e">
        <f>TableMPI[[#This Row],[Avg]]+$U$2*TableMPI[[#This Row],[StdDev]]</f>
        <v>#N/A</v>
      </c>
      <c r="S576" s="13" t="e">
        <f>IF(AND(TableMPI[[#This Row],[total_time]]&gt;=TableMPI[[#This Row],[Low]], TableMPI[[#This Row],[total_time]]&lt;=TableMPI[[#This Row],[High]]),1,0)</f>
        <v>#N/A</v>
      </c>
    </row>
    <row r="577" spans="1:19" x14ac:dyDescent="0.25">
      <c r="A577" t="s">
        <v>15</v>
      </c>
      <c r="B577">
        <v>10000</v>
      </c>
      <c r="C577">
        <v>100</v>
      </c>
      <c r="D577">
        <v>100000</v>
      </c>
      <c r="E577">
        <v>69</v>
      </c>
      <c r="F577">
        <v>1</v>
      </c>
      <c r="G577">
        <v>25.532823</v>
      </c>
      <c r="H577">
        <v>19.609123</v>
      </c>
      <c r="I577">
        <v>4.5002089999999999</v>
      </c>
      <c r="J577">
        <v>6.6180000000000003E-2</v>
      </c>
      <c r="K577" t="str">
        <f t="shared" si="17"/>
        <v>7</v>
      </c>
      <c r="L577" t="s">
        <v>65</v>
      </c>
      <c r="M577" t="s">
        <v>66</v>
      </c>
      <c r="N5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577" s="13" t="e">
        <f>VLOOKUP(TableMPI[[#This Row],[Label]],TableAvg[],2,FALSE)</f>
        <v>#N/A</v>
      </c>
      <c r="P577" s="13" t="e">
        <f>VLOOKUP(TableMPI[[#This Row],[Label]],TableAvg[],3,FALSE)</f>
        <v>#N/A</v>
      </c>
      <c r="Q577" s="13" t="e">
        <f>TableMPI[[#This Row],[Avg]]-$U$2*TableMPI[[#This Row],[StdDev]]</f>
        <v>#N/A</v>
      </c>
      <c r="R577" s="13" t="e">
        <f>TableMPI[[#This Row],[Avg]]+$U$2*TableMPI[[#This Row],[StdDev]]</f>
        <v>#N/A</v>
      </c>
      <c r="S577" s="13" t="e">
        <f>IF(AND(TableMPI[[#This Row],[total_time]]&gt;=TableMPI[[#This Row],[Low]], TableMPI[[#This Row],[total_time]]&lt;=TableMPI[[#This Row],[High]]),1,0)</f>
        <v>#N/A</v>
      </c>
    </row>
    <row r="578" spans="1:19" x14ac:dyDescent="0.25">
      <c r="A578" t="s">
        <v>15</v>
      </c>
      <c r="B578">
        <v>10000</v>
      </c>
      <c r="C578">
        <v>100</v>
      </c>
      <c r="D578">
        <v>100000</v>
      </c>
      <c r="E578">
        <v>68</v>
      </c>
      <c r="F578">
        <v>1</v>
      </c>
      <c r="G578">
        <v>15.931744999999999</v>
      </c>
      <c r="H578">
        <v>9.9453530000000008</v>
      </c>
      <c r="I578">
        <v>5.6612590000000003</v>
      </c>
      <c r="J578">
        <v>8.4496000000000002E-2</v>
      </c>
      <c r="K578" t="str">
        <f t="shared" si="17"/>
        <v>7</v>
      </c>
      <c r="L578" t="s">
        <v>65</v>
      </c>
      <c r="M578" t="s">
        <v>66</v>
      </c>
      <c r="N5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578" s="13" t="e">
        <f>VLOOKUP(TableMPI[[#This Row],[Label]],TableAvg[],2,FALSE)</f>
        <v>#N/A</v>
      </c>
      <c r="P578" s="13" t="e">
        <f>VLOOKUP(TableMPI[[#This Row],[Label]],TableAvg[],3,FALSE)</f>
        <v>#N/A</v>
      </c>
      <c r="Q578" s="13" t="e">
        <f>TableMPI[[#This Row],[Avg]]-$U$2*TableMPI[[#This Row],[StdDev]]</f>
        <v>#N/A</v>
      </c>
      <c r="R578" s="13" t="e">
        <f>TableMPI[[#This Row],[Avg]]+$U$2*TableMPI[[#This Row],[StdDev]]</f>
        <v>#N/A</v>
      </c>
      <c r="S578" s="13" t="e">
        <f>IF(AND(TableMPI[[#This Row],[total_time]]&gt;=TableMPI[[#This Row],[Low]], TableMPI[[#This Row],[total_time]]&lt;=TableMPI[[#This Row],[High]]),1,0)</f>
        <v>#N/A</v>
      </c>
    </row>
    <row r="579" spans="1:19" x14ac:dyDescent="0.25">
      <c r="A579" t="s">
        <v>15</v>
      </c>
      <c r="B579">
        <v>10000</v>
      </c>
      <c r="C579">
        <v>100</v>
      </c>
      <c r="D579">
        <v>100000</v>
      </c>
      <c r="E579">
        <v>67</v>
      </c>
      <c r="F579">
        <v>1</v>
      </c>
      <c r="G579">
        <v>20.368957000000002</v>
      </c>
      <c r="H579">
        <v>14.310706</v>
      </c>
      <c r="I579">
        <v>4.1738010000000001</v>
      </c>
      <c r="J579">
        <v>6.3239000000000004E-2</v>
      </c>
      <c r="K579" t="str">
        <f t="shared" si="17"/>
        <v>7</v>
      </c>
      <c r="L579" t="s">
        <v>65</v>
      </c>
      <c r="M579" t="s">
        <v>66</v>
      </c>
      <c r="N5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579" s="13" t="e">
        <f>VLOOKUP(TableMPI[[#This Row],[Label]],TableAvg[],2,FALSE)</f>
        <v>#N/A</v>
      </c>
      <c r="P579" s="13" t="e">
        <f>VLOOKUP(TableMPI[[#This Row],[Label]],TableAvg[],3,FALSE)</f>
        <v>#N/A</v>
      </c>
      <c r="Q579" s="13" t="e">
        <f>TableMPI[[#This Row],[Avg]]-$U$2*TableMPI[[#This Row],[StdDev]]</f>
        <v>#N/A</v>
      </c>
      <c r="R579" s="13" t="e">
        <f>TableMPI[[#This Row],[Avg]]+$U$2*TableMPI[[#This Row],[StdDev]]</f>
        <v>#N/A</v>
      </c>
      <c r="S579" s="13" t="e">
        <f>IF(AND(TableMPI[[#This Row],[total_time]]&gt;=TableMPI[[#This Row],[Low]], TableMPI[[#This Row],[total_time]]&lt;=TableMPI[[#This Row],[High]]),1,0)</f>
        <v>#N/A</v>
      </c>
    </row>
    <row r="580" spans="1:19" x14ac:dyDescent="0.25">
      <c r="A580" t="s">
        <v>15</v>
      </c>
      <c r="B580">
        <v>10000</v>
      </c>
      <c r="C580">
        <v>100</v>
      </c>
      <c r="D580">
        <v>100000</v>
      </c>
      <c r="E580">
        <v>66</v>
      </c>
      <c r="F580">
        <v>1</v>
      </c>
      <c r="G580">
        <v>26.664566000000001</v>
      </c>
      <c r="H580">
        <v>20.501854999999999</v>
      </c>
      <c r="I580">
        <v>5.5836360000000003</v>
      </c>
      <c r="J580">
        <v>8.5902000000000006E-2</v>
      </c>
      <c r="K580" t="str">
        <f t="shared" si="17"/>
        <v>7</v>
      </c>
      <c r="L580" t="s">
        <v>65</v>
      </c>
      <c r="M580" t="s">
        <v>66</v>
      </c>
      <c r="N5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580" s="13" t="e">
        <f>VLOOKUP(TableMPI[[#This Row],[Label]],TableAvg[],2,FALSE)</f>
        <v>#N/A</v>
      </c>
      <c r="P580" s="13" t="e">
        <f>VLOOKUP(TableMPI[[#This Row],[Label]],TableAvg[],3,FALSE)</f>
        <v>#N/A</v>
      </c>
      <c r="Q580" s="13" t="e">
        <f>TableMPI[[#This Row],[Avg]]-$U$2*TableMPI[[#This Row],[StdDev]]</f>
        <v>#N/A</v>
      </c>
      <c r="R580" s="13" t="e">
        <f>TableMPI[[#This Row],[Avg]]+$U$2*TableMPI[[#This Row],[StdDev]]</f>
        <v>#N/A</v>
      </c>
      <c r="S580" s="13" t="e">
        <f>IF(AND(TableMPI[[#This Row],[total_time]]&gt;=TableMPI[[#This Row],[Low]], TableMPI[[#This Row],[total_time]]&lt;=TableMPI[[#This Row],[High]]),1,0)</f>
        <v>#N/A</v>
      </c>
    </row>
    <row r="581" spans="1:19" x14ac:dyDescent="0.25">
      <c r="A581" t="s">
        <v>15</v>
      </c>
      <c r="B581">
        <v>10000</v>
      </c>
      <c r="C581">
        <v>100</v>
      </c>
      <c r="D581">
        <v>100000</v>
      </c>
      <c r="E581">
        <v>65</v>
      </c>
      <c r="F581">
        <v>1</v>
      </c>
      <c r="G581">
        <v>20.178576</v>
      </c>
      <c r="H581">
        <v>13.954789</v>
      </c>
      <c r="I581">
        <v>5.5851369999999996</v>
      </c>
      <c r="J581">
        <v>8.7267999999999998E-2</v>
      </c>
      <c r="K581" t="str">
        <f t="shared" si="17"/>
        <v>7</v>
      </c>
      <c r="L581" t="s">
        <v>65</v>
      </c>
      <c r="M581" t="s">
        <v>66</v>
      </c>
      <c r="N5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581" s="13" t="e">
        <f>VLOOKUP(TableMPI[[#This Row],[Label]],TableAvg[],2,FALSE)</f>
        <v>#N/A</v>
      </c>
      <c r="P581" s="13" t="e">
        <f>VLOOKUP(TableMPI[[#This Row],[Label]],TableAvg[],3,FALSE)</f>
        <v>#N/A</v>
      </c>
      <c r="Q581" s="13" t="e">
        <f>TableMPI[[#This Row],[Avg]]-$U$2*TableMPI[[#This Row],[StdDev]]</f>
        <v>#N/A</v>
      </c>
      <c r="R581" s="13" t="e">
        <f>TableMPI[[#This Row],[Avg]]+$U$2*TableMPI[[#This Row],[StdDev]]</f>
        <v>#N/A</v>
      </c>
      <c r="S581" s="13" t="e">
        <f>IF(AND(TableMPI[[#This Row],[total_time]]&gt;=TableMPI[[#This Row],[Low]], TableMPI[[#This Row],[total_time]]&lt;=TableMPI[[#This Row],[High]]),1,0)</f>
        <v>#N/A</v>
      </c>
    </row>
    <row r="582" spans="1:19" x14ac:dyDescent="0.25">
      <c r="A582" t="s">
        <v>15</v>
      </c>
      <c r="B582">
        <v>10000</v>
      </c>
      <c r="C582">
        <v>100</v>
      </c>
      <c r="D582">
        <v>100000</v>
      </c>
      <c r="E582">
        <v>64</v>
      </c>
      <c r="F582">
        <v>1</v>
      </c>
      <c r="G582">
        <v>11.500677</v>
      </c>
      <c r="H582">
        <v>5.1988440000000002</v>
      </c>
      <c r="I582">
        <v>7.7359299999999998</v>
      </c>
      <c r="J582">
        <v>0.122793</v>
      </c>
      <c r="K582" t="str">
        <f t="shared" si="17"/>
        <v>7</v>
      </c>
      <c r="L582" t="s">
        <v>65</v>
      </c>
      <c r="M582" t="s">
        <v>66</v>
      </c>
      <c r="N5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582" s="13">
        <f>VLOOKUP(TableMPI[[#This Row],[Label]],TableAvg[],2,FALSE)</f>
        <v>0</v>
      </c>
      <c r="P582" s="13">
        <f>VLOOKUP(TableMPI[[#This Row],[Label]],TableAvg[],3,FALSE)</f>
        <v>0</v>
      </c>
      <c r="Q582" s="13">
        <f>TableMPI[[#This Row],[Avg]]-$U$2*TableMPI[[#This Row],[StdDev]]</f>
        <v>0</v>
      </c>
      <c r="R582" s="13">
        <f>TableMPI[[#This Row],[Avg]]+$U$2*TableMPI[[#This Row],[StdDev]]</f>
        <v>0</v>
      </c>
      <c r="S582" s="13">
        <v>1</v>
      </c>
    </row>
    <row r="583" spans="1:19" x14ac:dyDescent="0.25">
      <c r="A583" t="s">
        <v>15</v>
      </c>
      <c r="B583">
        <v>10000</v>
      </c>
      <c r="C583">
        <v>100</v>
      </c>
      <c r="D583">
        <v>100000</v>
      </c>
      <c r="E583">
        <v>63</v>
      </c>
      <c r="F583">
        <v>1</v>
      </c>
      <c r="G583">
        <v>28.281178000000001</v>
      </c>
      <c r="H583">
        <v>21.781400000000001</v>
      </c>
      <c r="I583">
        <v>3.903813</v>
      </c>
      <c r="J583">
        <v>6.2964999999999993E-2</v>
      </c>
      <c r="K583" t="str">
        <f t="shared" ref="K583:K646" si="18">MID(M583,22,1)</f>
        <v>7</v>
      </c>
      <c r="L583" t="s">
        <v>65</v>
      </c>
      <c r="M583" t="s">
        <v>66</v>
      </c>
      <c r="N5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583" s="13">
        <f>VLOOKUP(TableMPI[[#This Row],[Label]],TableAvg[],2,FALSE)</f>
        <v>0</v>
      </c>
      <c r="P583" s="13">
        <f>VLOOKUP(TableMPI[[#This Row],[Label]],TableAvg[],3,FALSE)</f>
        <v>0</v>
      </c>
      <c r="Q583" s="13">
        <f>TableMPI[[#This Row],[Avg]]-$U$2*TableMPI[[#This Row],[StdDev]]</f>
        <v>0</v>
      </c>
      <c r="R583" s="13">
        <f>TableMPI[[#This Row],[Avg]]+$U$2*TableMPI[[#This Row],[StdDev]]</f>
        <v>0</v>
      </c>
      <c r="S583" s="13">
        <v>1</v>
      </c>
    </row>
    <row r="584" spans="1:19" x14ac:dyDescent="0.25">
      <c r="A584" t="s">
        <v>15</v>
      </c>
      <c r="B584">
        <v>10000</v>
      </c>
      <c r="C584">
        <v>100</v>
      </c>
      <c r="D584">
        <v>100000</v>
      </c>
      <c r="E584">
        <v>62</v>
      </c>
      <c r="F584">
        <v>1</v>
      </c>
      <c r="G584">
        <v>26.348875</v>
      </c>
      <c r="H584">
        <v>19.810293999999999</v>
      </c>
      <c r="I584">
        <v>22.683983000000001</v>
      </c>
      <c r="J584">
        <v>0.37186900000000001</v>
      </c>
      <c r="K584" t="str">
        <f t="shared" si="18"/>
        <v>7</v>
      </c>
      <c r="L584" t="s">
        <v>65</v>
      </c>
      <c r="M584" t="s">
        <v>66</v>
      </c>
      <c r="N5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584" s="13">
        <f>VLOOKUP(TableMPI[[#This Row],[Label]],TableAvg[],2,FALSE)</f>
        <v>0</v>
      </c>
      <c r="P584" s="13">
        <f>VLOOKUP(TableMPI[[#This Row],[Label]],TableAvg[],3,FALSE)</f>
        <v>0</v>
      </c>
      <c r="Q584" s="13">
        <f>TableMPI[[#This Row],[Avg]]-$U$2*TableMPI[[#This Row],[StdDev]]</f>
        <v>0</v>
      </c>
      <c r="R584" s="13">
        <f>TableMPI[[#This Row],[Avg]]+$U$2*TableMPI[[#This Row],[StdDev]]</f>
        <v>0</v>
      </c>
      <c r="S584" s="13">
        <v>1</v>
      </c>
    </row>
    <row r="585" spans="1:19" x14ac:dyDescent="0.25">
      <c r="A585" t="s">
        <v>15</v>
      </c>
      <c r="B585">
        <v>10000</v>
      </c>
      <c r="C585">
        <v>100</v>
      </c>
      <c r="D585">
        <v>100000</v>
      </c>
      <c r="E585">
        <v>61</v>
      </c>
      <c r="F585">
        <v>1</v>
      </c>
      <c r="G585">
        <v>14.850757</v>
      </c>
      <c r="H585">
        <v>8.2472139999999996</v>
      </c>
      <c r="I585">
        <v>8.9193169999999995</v>
      </c>
      <c r="J585">
        <v>0.14865500000000001</v>
      </c>
      <c r="K585" t="str">
        <f t="shared" si="18"/>
        <v>7</v>
      </c>
      <c r="L585" t="s">
        <v>65</v>
      </c>
      <c r="M585" t="s">
        <v>66</v>
      </c>
      <c r="N5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585" s="13">
        <f>VLOOKUP(TableMPI[[#This Row],[Label]],TableAvg[],2,FALSE)</f>
        <v>0</v>
      </c>
      <c r="P585" s="13">
        <f>VLOOKUP(TableMPI[[#This Row],[Label]],TableAvg[],3,FALSE)</f>
        <v>0</v>
      </c>
      <c r="Q585" s="13">
        <f>TableMPI[[#This Row],[Avg]]-$U$2*TableMPI[[#This Row],[StdDev]]</f>
        <v>0</v>
      </c>
      <c r="R585" s="13">
        <f>TableMPI[[#This Row],[Avg]]+$U$2*TableMPI[[#This Row],[StdDev]]</f>
        <v>0</v>
      </c>
      <c r="S585" s="13">
        <v>1</v>
      </c>
    </row>
    <row r="586" spans="1:19" x14ac:dyDescent="0.25">
      <c r="A586" t="s">
        <v>15</v>
      </c>
      <c r="B586">
        <v>10000</v>
      </c>
      <c r="C586">
        <v>100</v>
      </c>
      <c r="D586">
        <v>100000</v>
      </c>
      <c r="E586">
        <v>60</v>
      </c>
      <c r="F586">
        <v>1</v>
      </c>
      <c r="G586">
        <v>18.796631999999999</v>
      </c>
      <c r="H586">
        <v>12.139388</v>
      </c>
      <c r="I586">
        <v>3.6808149999999999</v>
      </c>
      <c r="J586">
        <v>6.2386999999999998E-2</v>
      </c>
      <c r="K586" t="str">
        <f t="shared" si="18"/>
        <v>7</v>
      </c>
      <c r="L586" t="s">
        <v>65</v>
      </c>
      <c r="M586" t="s">
        <v>66</v>
      </c>
      <c r="N5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586" s="13">
        <f>VLOOKUP(TableMPI[[#This Row],[Label]],TableAvg[],2,FALSE)</f>
        <v>0</v>
      </c>
      <c r="P586" s="13">
        <f>VLOOKUP(TableMPI[[#This Row],[Label]],TableAvg[],3,FALSE)</f>
        <v>0</v>
      </c>
      <c r="Q586" s="13">
        <f>TableMPI[[#This Row],[Avg]]-$U$2*TableMPI[[#This Row],[StdDev]]</f>
        <v>0</v>
      </c>
      <c r="R586" s="13">
        <f>TableMPI[[#This Row],[Avg]]+$U$2*TableMPI[[#This Row],[StdDev]]</f>
        <v>0</v>
      </c>
      <c r="S586" s="13">
        <v>1</v>
      </c>
    </row>
    <row r="587" spans="1:19" x14ac:dyDescent="0.25">
      <c r="A587" t="s">
        <v>15</v>
      </c>
      <c r="B587">
        <v>10000</v>
      </c>
      <c r="C587">
        <v>100</v>
      </c>
      <c r="D587">
        <v>100000</v>
      </c>
      <c r="E587">
        <v>59</v>
      </c>
      <c r="F587">
        <v>1</v>
      </c>
      <c r="G587">
        <v>12.222998</v>
      </c>
      <c r="H587">
        <v>5.3276079999999997</v>
      </c>
      <c r="I587">
        <v>7.7755359999999998</v>
      </c>
      <c r="J587">
        <v>0.13406100000000001</v>
      </c>
      <c r="K587" t="str">
        <f t="shared" si="18"/>
        <v>7</v>
      </c>
      <c r="L587" t="s">
        <v>65</v>
      </c>
      <c r="M587" t="s">
        <v>66</v>
      </c>
      <c r="N5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587" s="13">
        <f>VLOOKUP(TableMPI[[#This Row],[Label]],TableAvg[],2,FALSE)</f>
        <v>0</v>
      </c>
      <c r="P587" s="13">
        <f>VLOOKUP(TableMPI[[#This Row],[Label]],TableAvg[],3,FALSE)</f>
        <v>0</v>
      </c>
      <c r="Q587" s="13">
        <f>TableMPI[[#This Row],[Avg]]-$U$2*TableMPI[[#This Row],[StdDev]]</f>
        <v>0</v>
      </c>
      <c r="R587" s="13">
        <f>TableMPI[[#This Row],[Avg]]+$U$2*TableMPI[[#This Row],[StdDev]]</f>
        <v>0</v>
      </c>
      <c r="S587" s="13">
        <v>1</v>
      </c>
    </row>
    <row r="588" spans="1:19" x14ac:dyDescent="0.25">
      <c r="A588" t="s">
        <v>15</v>
      </c>
      <c r="B588">
        <v>10000</v>
      </c>
      <c r="C588">
        <v>100</v>
      </c>
      <c r="D588">
        <v>100000</v>
      </c>
      <c r="E588">
        <v>58</v>
      </c>
      <c r="F588">
        <v>1</v>
      </c>
      <c r="G588">
        <v>18.288875000000001</v>
      </c>
      <c r="H588">
        <v>11.261803</v>
      </c>
      <c r="I588">
        <v>6.3922739999999996</v>
      </c>
      <c r="J588">
        <v>0.11214499999999999</v>
      </c>
      <c r="K588" t="str">
        <f t="shared" si="18"/>
        <v>7</v>
      </c>
      <c r="L588" t="s">
        <v>65</v>
      </c>
      <c r="M588" t="s">
        <v>66</v>
      </c>
      <c r="N5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588" s="13">
        <f>VLOOKUP(TableMPI[[#This Row],[Label]],TableAvg[],2,FALSE)</f>
        <v>0</v>
      </c>
      <c r="P588" s="13">
        <f>VLOOKUP(TableMPI[[#This Row],[Label]],TableAvg[],3,FALSE)</f>
        <v>0</v>
      </c>
      <c r="Q588" s="13">
        <f>TableMPI[[#This Row],[Avg]]-$U$2*TableMPI[[#This Row],[StdDev]]</f>
        <v>0</v>
      </c>
      <c r="R588" s="13">
        <f>TableMPI[[#This Row],[Avg]]+$U$2*TableMPI[[#This Row],[StdDev]]</f>
        <v>0</v>
      </c>
      <c r="S588" s="13">
        <v>1</v>
      </c>
    </row>
    <row r="589" spans="1:19" x14ac:dyDescent="0.25">
      <c r="A589" t="s">
        <v>15</v>
      </c>
      <c r="B589">
        <v>10000</v>
      </c>
      <c r="C589">
        <v>100</v>
      </c>
      <c r="D589">
        <v>100000</v>
      </c>
      <c r="E589">
        <v>57</v>
      </c>
      <c r="F589">
        <v>1</v>
      </c>
      <c r="G589">
        <v>20.494402999999998</v>
      </c>
      <c r="H589">
        <v>13.374126</v>
      </c>
      <c r="I589">
        <v>19.625717999999999</v>
      </c>
      <c r="J589">
        <v>0.35045900000000002</v>
      </c>
      <c r="K589" t="str">
        <f t="shared" si="18"/>
        <v>7</v>
      </c>
      <c r="L589" t="s">
        <v>65</v>
      </c>
      <c r="M589" t="s">
        <v>66</v>
      </c>
      <c r="N5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589" s="13">
        <f>VLOOKUP(TableMPI[[#This Row],[Label]],TableAvg[],2,FALSE)</f>
        <v>0</v>
      </c>
      <c r="P589" s="13">
        <f>VLOOKUP(TableMPI[[#This Row],[Label]],TableAvg[],3,FALSE)</f>
        <v>0</v>
      </c>
      <c r="Q589" s="13">
        <f>TableMPI[[#This Row],[Avg]]-$U$2*TableMPI[[#This Row],[StdDev]]</f>
        <v>0</v>
      </c>
      <c r="R589" s="13">
        <f>TableMPI[[#This Row],[Avg]]+$U$2*TableMPI[[#This Row],[StdDev]]</f>
        <v>0</v>
      </c>
      <c r="S589" s="13">
        <v>1</v>
      </c>
    </row>
    <row r="590" spans="1:19" x14ac:dyDescent="0.25">
      <c r="A590" t="s">
        <v>15</v>
      </c>
      <c r="B590">
        <v>10000</v>
      </c>
      <c r="C590">
        <v>100</v>
      </c>
      <c r="D590">
        <v>100000</v>
      </c>
      <c r="E590">
        <v>56</v>
      </c>
      <c r="F590">
        <v>1</v>
      </c>
      <c r="G590">
        <v>14.121319</v>
      </c>
      <c r="H590">
        <v>6.7684709999999999</v>
      </c>
      <c r="I590">
        <v>8.1863519999999994</v>
      </c>
      <c r="J590">
        <v>0.148843</v>
      </c>
      <c r="K590" t="str">
        <f t="shared" si="18"/>
        <v>7</v>
      </c>
      <c r="L590" t="s">
        <v>65</v>
      </c>
      <c r="M590" t="s">
        <v>66</v>
      </c>
      <c r="N5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590" s="13">
        <f>VLOOKUP(TableMPI[[#This Row],[Label]],TableAvg[],2,FALSE)</f>
        <v>0</v>
      </c>
      <c r="P590" s="13">
        <f>VLOOKUP(TableMPI[[#This Row],[Label]],TableAvg[],3,FALSE)</f>
        <v>0</v>
      </c>
      <c r="Q590" s="13">
        <f>TableMPI[[#This Row],[Avg]]-$U$2*TableMPI[[#This Row],[StdDev]]</f>
        <v>0</v>
      </c>
      <c r="R590" s="13">
        <f>TableMPI[[#This Row],[Avg]]+$U$2*TableMPI[[#This Row],[StdDev]]</f>
        <v>0</v>
      </c>
      <c r="S590" s="13">
        <v>1</v>
      </c>
    </row>
    <row r="591" spans="1:19" x14ac:dyDescent="0.25">
      <c r="A591" t="s">
        <v>15</v>
      </c>
      <c r="B591">
        <v>10000</v>
      </c>
      <c r="C591">
        <v>100</v>
      </c>
      <c r="D591">
        <v>100000</v>
      </c>
      <c r="E591">
        <v>55</v>
      </c>
      <c r="F591">
        <v>1</v>
      </c>
      <c r="G591">
        <v>19.766373000000002</v>
      </c>
      <c r="H591">
        <v>12.422008999999999</v>
      </c>
      <c r="I591">
        <v>5.9993860000000003</v>
      </c>
      <c r="J591">
        <v>0.1111</v>
      </c>
      <c r="K591" t="str">
        <f t="shared" si="18"/>
        <v>7</v>
      </c>
      <c r="L591" t="s">
        <v>65</v>
      </c>
      <c r="M591" t="s">
        <v>66</v>
      </c>
      <c r="N5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591" s="13">
        <f>VLOOKUP(TableMPI[[#This Row],[Label]],TableAvg[],2,FALSE)</f>
        <v>0</v>
      </c>
      <c r="P591" s="13">
        <f>VLOOKUP(TableMPI[[#This Row],[Label]],TableAvg[],3,FALSE)</f>
        <v>0</v>
      </c>
      <c r="Q591" s="13">
        <f>TableMPI[[#This Row],[Avg]]-$U$2*TableMPI[[#This Row],[StdDev]]</f>
        <v>0</v>
      </c>
      <c r="R591" s="13">
        <f>TableMPI[[#This Row],[Avg]]+$U$2*TableMPI[[#This Row],[StdDev]]</f>
        <v>0</v>
      </c>
      <c r="S591" s="13">
        <v>1</v>
      </c>
    </row>
    <row r="592" spans="1:19" x14ac:dyDescent="0.25">
      <c r="A592" t="s">
        <v>15</v>
      </c>
      <c r="B592">
        <v>10000</v>
      </c>
      <c r="C592">
        <v>100</v>
      </c>
      <c r="D592">
        <v>100000</v>
      </c>
      <c r="E592">
        <v>54</v>
      </c>
      <c r="F592">
        <v>1</v>
      </c>
      <c r="G592">
        <v>18.290064999999998</v>
      </c>
      <c r="H592">
        <v>10.866429999999999</v>
      </c>
      <c r="I592">
        <v>5.5914339999999996</v>
      </c>
      <c r="J592">
        <v>0.105499</v>
      </c>
      <c r="K592" t="str">
        <f t="shared" si="18"/>
        <v>7</v>
      </c>
      <c r="L592" t="s">
        <v>65</v>
      </c>
      <c r="M592" t="s">
        <v>66</v>
      </c>
      <c r="N5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592" s="13">
        <f>VLOOKUP(TableMPI[[#This Row],[Label]],TableAvg[],2,FALSE)</f>
        <v>0</v>
      </c>
      <c r="P592" s="13">
        <f>VLOOKUP(TableMPI[[#This Row],[Label]],TableAvg[],3,FALSE)</f>
        <v>0</v>
      </c>
      <c r="Q592" s="13">
        <f>TableMPI[[#This Row],[Avg]]-$U$2*TableMPI[[#This Row],[StdDev]]</f>
        <v>0</v>
      </c>
      <c r="R592" s="13">
        <f>TableMPI[[#This Row],[Avg]]+$U$2*TableMPI[[#This Row],[StdDev]]</f>
        <v>0</v>
      </c>
      <c r="S592" s="13">
        <v>1</v>
      </c>
    </row>
    <row r="593" spans="1:19" x14ac:dyDescent="0.25">
      <c r="A593" t="s">
        <v>15</v>
      </c>
      <c r="B593">
        <v>10000</v>
      </c>
      <c r="C593">
        <v>100</v>
      </c>
      <c r="D593">
        <v>100000</v>
      </c>
      <c r="E593">
        <v>53</v>
      </c>
      <c r="F593">
        <v>1</v>
      </c>
      <c r="G593">
        <v>20.076988</v>
      </c>
      <c r="H593">
        <v>12.473592</v>
      </c>
      <c r="I593">
        <v>5.6338280000000003</v>
      </c>
      <c r="J593">
        <v>0.10834299999999999</v>
      </c>
      <c r="K593" t="str">
        <f t="shared" si="18"/>
        <v>7</v>
      </c>
      <c r="L593" t="s">
        <v>65</v>
      </c>
      <c r="M593" t="s">
        <v>66</v>
      </c>
      <c r="N5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593" s="13">
        <f>VLOOKUP(TableMPI[[#This Row],[Label]],TableAvg[],2,FALSE)</f>
        <v>0</v>
      </c>
      <c r="P593" s="13">
        <f>VLOOKUP(TableMPI[[#This Row],[Label]],TableAvg[],3,FALSE)</f>
        <v>0</v>
      </c>
      <c r="Q593" s="13">
        <f>TableMPI[[#This Row],[Avg]]-$U$2*TableMPI[[#This Row],[StdDev]]</f>
        <v>0</v>
      </c>
      <c r="R593" s="13">
        <f>TableMPI[[#This Row],[Avg]]+$U$2*TableMPI[[#This Row],[StdDev]]</f>
        <v>0</v>
      </c>
      <c r="S593" s="13">
        <v>1</v>
      </c>
    </row>
    <row r="594" spans="1:19" x14ac:dyDescent="0.25">
      <c r="A594" t="s">
        <v>15</v>
      </c>
      <c r="B594">
        <v>10000</v>
      </c>
      <c r="C594">
        <v>100</v>
      </c>
      <c r="D594">
        <v>100000</v>
      </c>
      <c r="E594">
        <v>52</v>
      </c>
      <c r="F594">
        <v>1</v>
      </c>
      <c r="G594">
        <v>13.461792000000001</v>
      </c>
      <c r="H594">
        <v>5.7616769999999997</v>
      </c>
      <c r="I594">
        <v>5.8797160000000002</v>
      </c>
      <c r="J594">
        <v>0.115289</v>
      </c>
      <c r="K594" t="str">
        <f t="shared" si="18"/>
        <v>7</v>
      </c>
      <c r="L594" t="s">
        <v>65</v>
      </c>
      <c r="M594" t="s">
        <v>66</v>
      </c>
      <c r="N5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594" s="13">
        <f>VLOOKUP(TableMPI[[#This Row],[Label]],TableAvg[],2,FALSE)</f>
        <v>0</v>
      </c>
      <c r="P594" s="13">
        <f>VLOOKUP(TableMPI[[#This Row],[Label]],TableAvg[],3,FALSE)</f>
        <v>0</v>
      </c>
      <c r="Q594" s="13">
        <f>TableMPI[[#This Row],[Avg]]-$U$2*TableMPI[[#This Row],[StdDev]]</f>
        <v>0</v>
      </c>
      <c r="R594" s="13">
        <f>TableMPI[[#This Row],[Avg]]+$U$2*TableMPI[[#This Row],[StdDev]]</f>
        <v>0</v>
      </c>
      <c r="S594" s="13">
        <v>1</v>
      </c>
    </row>
    <row r="595" spans="1:19" x14ac:dyDescent="0.25">
      <c r="A595" t="s">
        <v>15</v>
      </c>
      <c r="B595">
        <v>10000</v>
      </c>
      <c r="C595">
        <v>100</v>
      </c>
      <c r="D595">
        <v>100000</v>
      </c>
      <c r="E595">
        <v>51</v>
      </c>
      <c r="F595">
        <v>1</v>
      </c>
      <c r="G595">
        <v>11.624504</v>
      </c>
      <c r="H595">
        <v>3.8949440000000002</v>
      </c>
      <c r="I595">
        <v>5.1994610000000003</v>
      </c>
      <c r="J595">
        <v>0.103989</v>
      </c>
      <c r="K595" t="str">
        <f t="shared" si="18"/>
        <v>7</v>
      </c>
      <c r="L595" t="s">
        <v>65</v>
      </c>
      <c r="M595" t="s">
        <v>66</v>
      </c>
      <c r="N5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595" s="13">
        <f>VLOOKUP(TableMPI[[#This Row],[Label]],TableAvg[],2,FALSE)</f>
        <v>0</v>
      </c>
      <c r="P595" s="13">
        <f>VLOOKUP(TableMPI[[#This Row],[Label]],TableAvg[],3,FALSE)</f>
        <v>0</v>
      </c>
      <c r="Q595" s="13">
        <f>TableMPI[[#This Row],[Avg]]-$U$2*TableMPI[[#This Row],[StdDev]]</f>
        <v>0</v>
      </c>
      <c r="R595" s="13">
        <f>TableMPI[[#This Row],[Avg]]+$U$2*TableMPI[[#This Row],[StdDev]]</f>
        <v>0</v>
      </c>
      <c r="S595" s="13">
        <v>1</v>
      </c>
    </row>
    <row r="596" spans="1:19" x14ac:dyDescent="0.25">
      <c r="A596" t="s">
        <v>15</v>
      </c>
      <c r="B596">
        <v>10000</v>
      </c>
      <c r="C596">
        <v>100</v>
      </c>
      <c r="D596">
        <v>100000</v>
      </c>
      <c r="E596">
        <v>50</v>
      </c>
      <c r="F596">
        <v>1</v>
      </c>
      <c r="G596">
        <v>12.148545</v>
      </c>
      <c r="H596">
        <v>4.1910590000000001</v>
      </c>
      <c r="I596">
        <v>5.3625619999999996</v>
      </c>
      <c r="J596">
        <v>0.10944</v>
      </c>
      <c r="K596" t="str">
        <f t="shared" si="18"/>
        <v>7</v>
      </c>
      <c r="L596" t="s">
        <v>65</v>
      </c>
      <c r="M596" t="s">
        <v>66</v>
      </c>
      <c r="N5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596" s="13">
        <f>VLOOKUP(TableMPI[[#This Row],[Label]],TableAvg[],2,FALSE)</f>
        <v>0</v>
      </c>
      <c r="P596" s="13">
        <f>VLOOKUP(TableMPI[[#This Row],[Label]],TableAvg[],3,FALSE)</f>
        <v>0</v>
      </c>
      <c r="Q596" s="13">
        <f>TableMPI[[#This Row],[Avg]]-$U$2*TableMPI[[#This Row],[StdDev]]</f>
        <v>0</v>
      </c>
      <c r="R596" s="13">
        <f>TableMPI[[#This Row],[Avg]]+$U$2*TableMPI[[#This Row],[StdDev]]</f>
        <v>0</v>
      </c>
      <c r="S596" s="13">
        <v>1</v>
      </c>
    </row>
    <row r="597" spans="1:19" x14ac:dyDescent="0.25">
      <c r="A597" t="s">
        <v>15</v>
      </c>
      <c r="B597">
        <v>10000</v>
      </c>
      <c r="C597">
        <v>100</v>
      </c>
      <c r="D597">
        <v>100000</v>
      </c>
      <c r="E597">
        <v>49</v>
      </c>
      <c r="F597">
        <v>1</v>
      </c>
      <c r="G597">
        <v>12.045745</v>
      </c>
      <c r="H597">
        <v>3.9783219999999999</v>
      </c>
      <c r="I597">
        <v>5.1145310000000004</v>
      </c>
      <c r="J597">
        <v>0.10655299999999999</v>
      </c>
      <c r="K597" t="str">
        <f t="shared" si="18"/>
        <v>7</v>
      </c>
      <c r="L597" t="s">
        <v>65</v>
      </c>
      <c r="M597" t="s">
        <v>66</v>
      </c>
      <c r="N5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597" s="13">
        <f>VLOOKUP(TableMPI[[#This Row],[Label]],TableAvg[],2,FALSE)</f>
        <v>0</v>
      </c>
      <c r="P597" s="13">
        <f>VLOOKUP(TableMPI[[#This Row],[Label]],TableAvg[],3,FALSE)</f>
        <v>0</v>
      </c>
      <c r="Q597" s="13">
        <f>TableMPI[[#This Row],[Avg]]-$U$2*TableMPI[[#This Row],[StdDev]]</f>
        <v>0</v>
      </c>
      <c r="R597" s="13">
        <f>TableMPI[[#This Row],[Avg]]+$U$2*TableMPI[[#This Row],[StdDev]]</f>
        <v>0</v>
      </c>
      <c r="S597" s="13">
        <v>1</v>
      </c>
    </row>
    <row r="598" spans="1:19" x14ac:dyDescent="0.25">
      <c r="A598" t="s">
        <v>15</v>
      </c>
      <c r="B598">
        <v>10000</v>
      </c>
      <c r="C598">
        <v>100</v>
      </c>
      <c r="D598">
        <v>100000</v>
      </c>
      <c r="E598">
        <v>48</v>
      </c>
      <c r="F598">
        <v>1</v>
      </c>
      <c r="G598">
        <v>14.297211000000001</v>
      </c>
      <c r="H598">
        <v>6.1374620000000002</v>
      </c>
      <c r="I598">
        <v>4.9794460000000003</v>
      </c>
      <c r="J598">
        <v>0.105946</v>
      </c>
      <c r="K598" t="str">
        <f t="shared" si="18"/>
        <v>7</v>
      </c>
      <c r="L598" t="s">
        <v>65</v>
      </c>
      <c r="M598" t="s">
        <v>66</v>
      </c>
      <c r="N5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598" s="13">
        <f>VLOOKUP(TableMPI[[#This Row],[Label]],TableAvg[],2,FALSE)</f>
        <v>0</v>
      </c>
      <c r="P598" s="13">
        <f>VLOOKUP(TableMPI[[#This Row],[Label]],TableAvg[],3,FALSE)</f>
        <v>0</v>
      </c>
      <c r="Q598" s="13">
        <f>TableMPI[[#This Row],[Avg]]-$U$2*TableMPI[[#This Row],[StdDev]]</f>
        <v>0</v>
      </c>
      <c r="R598" s="13">
        <f>TableMPI[[#This Row],[Avg]]+$U$2*TableMPI[[#This Row],[StdDev]]</f>
        <v>0</v>
      </c>
      <c r="S598" s="13">
        <v>1</v>
      </c>
    </row>
    <row r="599" spans="1:19" x14ac:dyDescent="0.25">
      <c r="A599" t="s">
        <v>15</v>
      </c>
      <c r="B599">
        <v>10000</v>
      </c>
      <c r="C599">
        <v>100</v>
      </c>
      <c r="D599">
        <v>100000</v>
      </c>
      <c r="E599">
        <v>47</v>
      </c>
      <c r="F599">
        <v>1</v>
      </c>
      <c r="G599">
        <v>13.558679</v>
      </c>
      <c r="H599">
        <v>5.1644360000000002</v>
      </c>
      <c r="I599">
        <v>4.7523030000000004</v>
      </c>
      <c r="J599">
        <v>0.103311</v>
      </c>
      <c r="K599" t="str">
        <f t="shared" si="18"/>
        <v>7</v>
      </c>
      <c r="L599" t="s">
        <v>65</v>
      </c>
      <c r="M599" t="s">
        <v>66</v>
      </c>
      <c r="N5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599" s="13">
        <f>VLOOKUP(TableMPI[[#This Row],[Label]],TableAvg[],2,FALSE)</f>
        <v>0</v>
      </c>
      <c r="P599" s="13">
        <f>VLOOKUP(TableMPI[[#This Row],[Label]],TableAvg[],3,FALSE)</f>
        <v>0</v>
      </c>
      <c r="Q599" s="13">
        <f>TableMPI[[#This Row],[Avg]]-$U$2*TableMPI[[#This Row],[StdDev]]</f>
        <v>0</v>
      </c>
      <c r="R599" s="13">
        <f>TableMPI[[#This Row],[Avg]]+$U$2*TableMPI[[#This Row],[StdDev]]</f>
        <v>0</v>
      </c>
      <c r="S599" s="13">
        <v>1</v>
      </c>
    </row>
    <row r="600" spans="1:19" x14ac:dyDescent="0.25">
      <c r="A600" t="s">
        <v>15</v>
      </c>
      <c r="B600">
        <v>10000</v>
      </c>
      <c r="C600">
        <v>100</v>
      </c>
      <c r="D600">
        <v>100000</v>
      </c>
      <c r="E600">
        <v>46</v>
      </c>
      <c r="F600">
        <v>1</v>
      </c>
      <c r="G600">
        <v>12.822437000000001</v>
      </c>
      <c r="H600">
        <v>4.3758330000000001</v>
      </c>
      <c r="I600">
        <v>5.0896020000000002</v>
      </c>
      <c r="J600">
        <v>0.11310199999999999</v>
      </c>
      <c r="K600" t="str">
        <f t="shared" si="18"/>
        <v>7</v>
      </c>
      <c r="L600" t="s">
        <v>65</v>
      </c>
      <c r="M600" t="s">
        <v>66</v>
      </c>
      <c r="N6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00" s="13">
        <f>VLOOKUP(TableMPI[[#This Row],[Label]],TableAvg[],2,FALSE)</f>
        <v>0</v>
      </c>
      <c r="P600" s="13">
        <f>VLOOKUP(TableMPI[[#This Row],[Label]],TableAvg[],3,FALSE)</f>
        <v>0</v>
      </c>
      <c r="Q600" s="13">
        <f>TableMPI[[#This Row],[Avg]]-$U$2*TableMPI[[#This Row],[StdDev]]</f>
        <v>0</v>
      </c>
      <c r="R600" s="13">
        <f>TableMPI[[#This Row],[Avg]]+$U$2*TableMPI[[#This Row],[StdDev]]</f>
        <v>0</v>
      </c>
      <c r="S600" s="13">
        <v>1</v>
      </c>
    </row>
    <row r="601" spans="1:19" x14ac:dyDescent="0.25">
      <c r="A601" t="s">
        <v>15</v>
      </c>
      <c r="B601">
        <v>10000</v>
      </c>
      <c r="C601">
        <v>100</v>
      </c>
      <c r="D601">
        <v>100000</v>
      </c>
      <c r="E601">
        <v>45</v>
      </c>
      <c r="F601">
        <v>1</v>
      </c>
      <c r="G601">
        <v>19.769879</v>
      </c>
      <c r="H601">
        <v>11.129579</v>
      </c>
      <c r="I601">
        <v>4.9804000000000004</v>
      </c>
      <c r="J601">
        <v>0.113191</v>
      </c>
      <c r="K601" t="str">
        <f t="shared" si="18"/>
        <v>7</v>
      </c>
      <c r="L601" t="s">
        <v>65</v>
      </c>
      <c r="M601" t="s">
        <v>66</v>
      </c>
      <c r="N6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01" s="13">
        <f>VLOOKUP(TableMPI[[#This Row],[Label]],TableAvg[],2,FALSE)</f>
        <v>0</v>
      </c>
      <c r="P601" s="13">
        <f>VLOOKUP(TableMPI[[#This Row],[Label]],TableAvg[],3,FALSE)</f>
        <v>0</v>
      </c>
      <c r="Q601" s="13">
        <f>TableMPI[[#This Row],[Avg]]-$U$2*TableMPI[[#This Row],[StdDev]]</f>
        <v>0</v>
      </c>
      <c r="R601" s="13">
        <f>TableMPI[[#This Row],[Avg]]+$U$2*TableMPI[[#This Row],[StdDev]]</f>
        <v>0</v>
      </c>
      <c r="S601" s="13">
        <v>1</v>
      </c>
    </row>
    <row r="602" spans="1:19" x14ac:dyDescent="0.25">
      <c r="A602" t="s">
        <v>15</v>
      </c>
      <c r="B602">
        <v>10000</v>
      </c>
      <c r="C602">
        <v>100</v>
      </c>
      <c r="D602">
        <v>100000</v>
      </c>
      <c r="E602">
        <v>44</v>
      </c>
      <c r="F602">
        <v>1</v>
      </c>
      <c r="G602">
        <v>13.239023</v>
      </c>
      <c r="H602">
        <v>4.4472430000000003</v>
      </c>
      <c r="I602">
        <v>13.289559000000001</v>
      </c>
      <c r="J602">
        <v>0.30906</v>
      </c>
      <c r="K602" t="str">
        <f t="shared" si="18"/>
        <v>7</v>
      </c>
      <c r="L602" t="s">
        <v>65</v>
      </c>
      <c r="M602" t="s">
        <v>66</v>
      </c>
      <c r="N6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02" s="13">
        <f>VLOOKUP(TableMPI[[#This Row],[Label]],TableAvg[],2,FALSE)</f>
        <v>0</v>
      </c>
      <c r="P602" s="13">
        <f>VLOOKUP(TableMPI[[#This Row],[Label]],TableAvg[],3,FALSE)</f>
        <v>0</v>
      </c>
      <c r="Q602" s="13">
        <f>TableMPI[[#This Row],[Avg]]-$U$2*TableMPI[[#This Row],[StdDev]]</f>
        <v>0</v>
      </c>
      <c r="R602" s="13">
        <f>TableMPI[[#This Row],[Avg]]+$U$2*TableMPI[[#This Row],[StdDev]]</f>
        <v>0</v>
      </c>
      <c r="S602" s="13">
        <v>1</v>
      </c>
    </row>
    <row r="603" spans="1:19" x14ac:dyDescent="0.25">
      <c r="A603" t="s">
        <v>15</v>
      </c>
      <c r="B603">
        <v>10000</v>
      </c>
      <c r="C603">
        <v>100</v>
      </c>
      <c r="D603">
        <v>100000</v>
      </c>
      <c r="E603">
        <v>43</v>
      </c>
      <c r="F603">
        <v>1</v>
      </c>
      <c r="G603">
        <v>12.524535999999999</v>
      </c>
      <c r="H603">
        <v>3.644069</v>
      </c>
      <c r="I603">
        <v>6.6927000000000003</v>
      </c>
      <c r="J603">
        <v>0.15934999999999999</v>
      </c>
      <c r="K603" t="str">
        <f t="shared" si="18"/>
        <v>7</v>
      </c>
      <c r="L603" t="s">
        <v>65</v>
      </c>
      <c r="M603" t="s">
        <v>66</v>
      </c>
      <c r="N6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03" s="13">
        <f>VLOOKUP(TableMPI[[#This Row],[Label]],TableAvg[],2,FALSE)</f>
        <v>0</v>
      </c>
      <c r="P603" s="13">
        <f>VLOOKUP(TableMPI[[#This Row],[Label]],TableAvg[],3,FALSE)</f>
        <v>0</v>
      </c>
      <c r="Q603" s="13">
        <f>TableMPI[[#This Row],[Avg]]-$U$2*TableMPI[[#This Row],[StdDev]]</f>
        <v>0</v>
      </c>
      <c r="R603" s="13">
        <f>TableMPI[[#This Row],[Avg]]+$U$2*TableMPI[[#This Row],[StdDev]]</f>
        <v>0</v>
      </c>
      <c r="S603" s="13">
        <v>1</v>
      </c>
    </row>
    <row r="604" spans="1:19" x14ac:dyDescent="0.25">
      <c r="A604" t="s">
        <v>15</v>
      </c>
      <c r="B604">
        <v>10000</v>
      </c>
      <c r="C604">
        <v>100</v>
      </c>
      <c r="D604">
        <v>100000</v>
      </c>
      <c r="E604">
        <v>42</v>
      </c>
      <c r="F604">
        <v>1</v>
      </c>
      <c r="G604">
        <v>17.799793000000001</v>
      </c>
      <c r="H604">
        <v>8.6317520000000005</v>
      </c>
      <c r="I604">
        <v>13.895395000000001</v>
      </c>
      <c r="J604">
        <v>0.33891199999999999</v>
      </c>
      <c r="K604" t="str">
        <f t="shared" si="18"/>
        <v>7</v>
      </c>
      <c r="L604" t="s">
        <v>65</v>
      </c>
      <c r="M604" t="s">
        <v>66</v>
      </c>
      <c r="N6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04" s="13">
        <f>VLOOKUP(TableMPI[[#This Row],[Label]],TableAvg[],2,FALSE)</f>
        <v>0</v>
      </c>
      <c r="P604" s="13">
        <f>VLOOKUP(TableMPI[[#This Row],[Label]],TableAvg[],3,FALSE)</f>
        <v>0</v>
      </c>
      <c r="Q604" s="13">
        <f>TableMPI[[#This Row],[Avg]]-$U$2*TableMPI[[#This Row],[StdDev]]</f>
        <v>0</v>
      </c>
      <c r="R604" s="13">
        <f>TableMPI[[#This Row],[Avg]]+$U$2*TableMPI[[#This Row],[StdDev]]</f>
        <v>0</v>
      </c>
      <c r="S604" s="13">
        <v>1</v>
      </c>
    </row>
    <row r="605" spans="1:19" x14ac:dyDescent="0.25">
      <c r="A605" t="s">
        <v>15</v>
      </c>
      <c r="B605">
        <v>10000</v>
      </c>
      <c r="C605">
        <v>100</v>
      </c>
      <c r="D605">
        <v>100000</v>
      </c>
      <c r="E605">
        <v>41</v>
      </c>
      <c r="F605">
        <v>1</v>
      </c>
      <c r="G605">
        <v>13.250439999999999</v>
      </c>
      <c r="H605">
        <v>3.916474</v>
      </c>
      <c r="I605">
        <v>11.213661</v>
      </c>
      <c r="J605">
        <v>0.28034199999999998</v>
      </c>
      <c r="K605" t="str">
        <f t="shared" si="18"/>
        <v>7</v>
      </c>
      <c r="L605" t="s">
        <v>65</v>
      </c>
      <c r="M605" t="s">
        <v>66</v>
      </c>
      <c r="N6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05" s="13">
        <f>VLOOKUP(TableMPI[[#This Row],[Label]],TableAvg[],2,FALSE)</f>
        <v>0</v>
      </c>
      <c r="P605" s="13">
        <f>VLOOKUP(TableMPI[[#This Row],[Label]],TableAvg[],3,FALSE)</f>
        <v>0</v>
      </c>
      <c r="Q605" s="13">
        <f>TableMPI[[#This Row],[Avg]]-$U$2*TableMPI[[#This Row],[StdDev]]</f>
        <v>0</v>
      </c>
      <c r="R605" s="13">
        <f>TableMPI[[#This Row],[Avg]]+$U$2*TableMPI[[#This Row],[StdDev]]</f>
        <v>0</v>
      </c>
      <c r="S605" s="13">
        <v>1</v>
      </c>
    </row>
    <row r="606" spans="1:19" x14ac:dyDescent="0.25">
      <c r="A606" t="s">
        <v>15</v>
      </c>
      <c r="B606">
        <v>10000</v>
      </c>
      <c r="C606">
        <v>100</v>
      </c>
      <c r="D606">
        <v>100000</v>
      </c>
      <c r="E606">
        <v>40</v>
      </c>
      <c r="F606">
        <v>1</v>
      </c>
      <c r="G606">
        <v>18.203766000000002</v>
      </c>
      <c r="H606">
        <v>8.5813679999999994</v>
      </c>
      <c r="I606">
        <v>4.2575070000000004</v>
      </c>
      <c r="J606">
        <v>0.109167</v>
      </c>
      <c r="K606" t="str">
        <f t="shared" si="18"/>
        <v>7</v>
      </c>
      <c r="L606" t="s">
        <v>65</v>
      </c>
      <c r="M606" t="s">
        <v>66</v>
      </c>
      <c r="N6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06" s="13">
        <f>VLOOKUP(TableMPI[[#This Row],[Label]],TableAvg[],2,FALSE)</f>
        <v>0</v>
      </c>
      <c r="P606" s="13">
        <f>VLOOKUP(TableMPI[[#This Row],[Label]],TableAvg[],3,FALSE)</f>
        <v>0</v>
      </c>
      <c r="Q606" s="13">
        <f>TableMPI[[#This Row],[Avg]]-$U$2*TableMPI[[#This Row],[StdDev]]</f>
        <v>0</v>
      </c>
      <c r="R606" s="13">
        <f>TableMPI[[#This Row],[Avg]]+$U$2*TableMPI[[#This Row],[StdDev]]</f>
        <v>0</v>
      </c>
      <c r="S606" s="13">
        <v>1</v>
      </c>
    </row>
    <row r="607" spans="1:19" x14ac:dyDescent="0.25">
      <c r="A607" t="s">
        <v>15</v>
      </c>
      <c r="B607">
        <v>10000</v>
      </c>
      <c r="C607">
        <v>100</v>
      </c>
      <c r="D607">
        <v>100000</v>
      </c>
      <c r="E607">
        <v>39</v>
      </c>
      <c r="F607">
        <v>1</v>
      </c>
      <c r="G607">
        <v>16.577660999999999</v>
      </c>
      <c r="H607">
        <v>6.7838839999999996</v>
      </c>
      <c r="I607">
        <v>3.6560739999999998</v>
      </c>
      <c r="J607">
        <v>9.6212000000000006E-2</v>
      </c>
      <c r="K607" t="str">
        <f t="shared" si="18"/>
        <v>7</v>
      </c>
      <c r="L607" t="s">
        <v>65</v>
      </c>
      <c r="M607" t="s">
        <v>66</v>
      </c>
      <c r="N6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07" s="13">
        <f>VLOOKUP(TableMPI[[#This Row],[Label]],TableAvg[],2,FALSE)</f>
        <v>0</v>
      </c>
      <c r="P607" s="13">
        <f>VLOOKUP(TableMPI[[#This Row],[Label]],TableAvg[],3,FALSE)</f>
        <v>0</v>
      </c>
      <c r="Q607" s="13">
        <f>TableMPI[[#This Row],[Avg]]-$U$2*TableMPI[[#This Row],[StdDev]]</f>
        <v>0</v>
      </c>
      <c r="R607" s="13">
        <f>TableMPI[[#This Row],[Avg]]+$U$2*TableMPI[[#This Row],[StdDev]]</f>
        <v>0</v>
      </c>
      <c r="S607" s="13">
        <v>1</v>
      </c>
    </row>
    <row r="608" spans="1:19" x14ac:dyDescent="0.25">
      <c r="A608" t="s">
        <v>15</v>
      </c>
      <c r="B608">
        <v>10000</v>
      </c>
      <c r="C608">
        <v>100</v>
      </c>
      <c r="D608">
        <v>100000</v>
      </c>
      <c r="E608">
        <v>38</v>
      </c>
      <c r="F608">
        <v>1</v>
      </c>
      <c r="G608">
        <v>12.593845</v>
      </c>
      <c r="H608">
        <v>2.546713</v>
      </c>
      <c r="I608">
        <v>4.3993799999999998</v>
      </c>
      <c r="J608">
        <v>0.11890199999999999</v>
      </c>
      <c r="K608" t="str">
        <f t="shared" si="18"/>
        <v>7</v>
      </c>
      <c r="L608" t="s">
        <v>65</v>
      </c>
      <c r="M608" t="s">
        <v>66</v>
      </c>
      <c r="N6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08" s="13">
        <f>VLOOKUP(TableMPI[[#This Row],[Label]],TableAvg[],2,FALSE)</f>
        <v>0</v>
      </c>
      <c r="P608" s="13">
        <f>VLOOKUP(TableMPI[[#This Row],[Label]],TableAvg[],3,FALSE)</f>
        <v>0</v>
      </c>
      <c r="Q608" s="13">
        <f>TableMPI[[#This Row],[Avg]]-$U$2*TableMPI[[#This Row],[StdDev]]</f>
        <v>0</v>
      </c>
      <c r="R608" s="13">
        <f>TableMPI[[#This Row],[Avg]]+$U$2*TableMPI[[#This Row],[StdDev]]</f>
        <v>0</v>
      </c>
      <c r="S608" s="13">
        <v>1</v>
      </c>
    </row>
    <row r="609" spans="1:19" x14ac:dyDescent="0.25">
      <c r="A609" t="s">
        <v>15</v>
      </c>
      <c r="B609">
        <v>10000</v>
      </c>
      <c r="C609">
        <v>100</v>
      </c>
      <c r="D609">
        <v>100000</v>
      </c>
      <c r="E609">
        <v>37</v>
      </c>
      <c r="F609">
        <v>1</v>
      </c>
      <c r="G609">
        <v>12.946206</v>
      </c>
      <c r="H609">
        <v>2.653953</v>
      </c>
      <c r="I609">
        <v>4.2288769999999998</v>
      </c>
      <c r="J609">
        <v>0.117469</v>
      </c>
      <c r="K609" t="str">
        <f t="shared" si="18"/>
        <v>7</v>
      </c>
      <c r="L609" t="s">
        <v>65</v>
      </c>
      <c r="M609" t="s">
        <v>66</v>
      </c>
      <c r="N6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09" s="13">
        <f>VLOOKUP(TableMPI[[#This Row],[Label]],TableAvg[],2,FALSE)</f>
        <v>0</v>
      </c>
      <c r="P609" s="13">
        <f>VLOOKUP(TableMPI[[#This Row],[Label]],TableAvg[],3,FALSE)</f>
        <v>0</v>
      </c>
      <c r="Q609" s="13">
        <f>TableMPI[[#This Row],[Avg]]-$U$2*TableMPI[[#This Row],[StdDev]]</f>
        <v>0</v>
      </c>
      <c r="R609" s="13">
        <f>TableMPI[[#This Row],[Avg]]+$U$2*TableMPI[[#This Row],[StdDev]]</f>
        <v>0</v>
      </c>
      <c r="S609" s="13">
        <v>1</v>
      </c>
    </row>
    <row r="610" spans="1:19" x14ac:dyDescent="0.25">
      <c r="A610" t="s">
        <v>15</v>
      </c>
      <c r="B610">
        <v>10000</v>
      </c>
      <c r="C610">
        <v>100</v>
      </c>
      <c r="D610">
        <v>100000</v>
      </c>
      <c r="E610">
        <v>36</v>
      </c>
      <c r="F610">
        <v>1</v>
      </c>
      <c r="G610">
        <v>14.421913999999999</v>
      </c>
      <c r="H610">
        <v>3.9967060000000001</v>
      </c>
      <c r="I610">
        <v>4.5113560000000001</v>
      </c>
      <c r="J610">
        <v>0.12889600000000001</v>
      </c>
      <c r="K610" t="str">
        <f t="shared" si="18"/>
        <v>7</v>
      </c>
      <c r="L610" t="s">
        <v>65</v>
      </c>
      <c r="M610" t="s">
        <v>66</v>
      </c>
      <c r="N6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10" s="13">
        <f>VLOOKUP(TableMPI[[#This Row],[Label]],TableAvg[],2,FALSE)</f>
        <v>0</v>
      </c>
      <c r="P610" s="13">
        <f>VLOOKUP(TableMPI[[#This Row],[Label]],TableAvg[],3,FALSE)</f>
        <v>0</v>
      </c>
      <c r="Q610" s="13">
        <f>TableMPI[[#This Row],[Avg]]-$U$2*TableMPI[[#This Row],[StdDev]]</f>
        <v>0</v>
      </c>
      <c r="R610" s="13">
        <f>TableMPI[[#This Row],[Avg]]+$U$2*TableMPI[[#This Row],[StdDev]]</f>
        <v>0</v>
      </c>
      <c r="S610" s="13">
        <v>1</v>
      </c>
    </row>
    <row r="611" spans="1:19" x14ac:dyDescent="0.25">
      <c r="A611" t="s">
        <v>15</v>
      </c>
      <c r="B611">
        <v>10000</v>
      </c>
      <c r="C611">
        <v>100</v>
      </c>
      <c r="D611">
        <v>100000</v>
      </c>
      <c r="E611">
        <v>35</v>
      </c>
      <c r="F611">
        <v>1</v>
      </c>
      <c r="G611">
        <v>13.1487</v>
      </c>
      <c r="H611">
        <v>2.4552770000000002</v>
      </c>
      <c r="I611">
        <v>3.294089</v>
      </c>
      <c r="J611">
        <v>9.6884999999999999E-2</v>
      </c>
      <c r="K611" t="str">
        <f t="shared" si="18"/>
        <v>7</v>
      </c>
      <c r="L611" t="s">
        <v>65</v>
      </c>
      <c r="M611" t="s">
        <v>66</v>
      </c>
      <c r="N6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11" s="13">
        <f>VLOOKUP(TableMPI[[#This Row],[Label]],TableAvg[],2,FALSE)</f>
        <v>0</v>
      </c>
      <c r="P611" s="13">
        <f>VLOOKUP(TableMPI[[#This Row],[Label]],TableAvg[],3,FALSE)</f>
        <v>0</v>
      </c>
      <c r="Q611" s="13">
        <f>TableMPI[[#This Row],[Avg]]-$U$2*TableMPI[[#This Row],[StdDev]]</f>
        <v>0</v>
      </c>
      <c r="R611" s="13">
        <f>TableMPI[[#This Row],[Avg]]+$U$2*TableMPI[[#This Row],[StdDev]]</f>
        <v>0</v>
      </c>
      <c r="S611" s="13">
        <v>1</v>
      </c>
    </row>
    <row r="612" spans="1:19" x14ac:dyDescent="0.25">
      <c r="A612" t="s">
        <v>15</v>
      </c>
      <c r="B612">
        <v>10000</v>
      </c>
      <c r="C612">
        <v>100</v>
      </c>
      <c r="D612">
        <v>100000</v>
      </c>
      <c r="E612">
        <v>34</v>
      </c>
      <c r="F612">
        <v>1</v>
      </c>
      <c r="G612">
        <v>12.977399</v>
      </c>
      <c r="H612">
        <v>1.859381</v>
      </c>
      <c r="I612">
        <v>3.289844</v>
      </c>
      <c r="J612">
        <v>9.9692000000000003E-2</v>
      </c>
      <c r="K612" t="str">
        <f t="shared" si="18"/>
        <v>7</v>
      </c>
      <c r="L612" t="s">
        <v>65</v>
      </c>
      <c r="M612" t="s">
        <v>66</v>
      </c>
      <c r="N6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12" s="13">
        <f>VLOOKUP(TableMPI[[#This Row],[Label]],TableAvg[],2,FALSE)</f>
        <v>0</v>
      </c>
      <c r="P612" s="13">
        <f>VLOOKUP(TableMPI[[#This Row],[Label]],TableAvg[],3,FALSE)</f>
        <v>0</v>
      </c>
      <c r="Q612" s="13">
        <f>TableMPI[[#This Row],[Avg]]-$U$2*TableMPI[[#This Row],[StdDev]]</f>
        <v>0</v>
      </c>
      <c r="R612" s="13">
        <f>TableMPI[[#This Row],[Avg]]+$U$2*TableMPI[[#This Row],[StdDev]]</f>
        <v>0</v>
      </c>
      <c r="S612" s="13">
        <v>1</v>
      </c>
    </row>
    <row r="613" spans="1:19" x14ac:dyDescent="0.25">
      <c r="A613" t="s">
        <v>15</v>
      </c>
      <c r="B613">
        <v>10000</v>
      </c>
      <c r="C613">
        <v>100</v>
      </c>
      <c r="D613">
        <v>100000</v>
      </c>
      <c r="E613">
        <v>33</v>
      </c>
      <c r="F613">
        <v>1</v>
      </c>
      <c r="G613">
        <v>16.044868999999998</v>
      </c>
      <c r="H613">
        <v>4.8929280000000004</v>
      </c>
      <c r="I613">
        <v>3.041614</v>
      </c>
      <c r="J613">
        <v>9.5049999999999996E-2</v>
      </c>
      <c r="K613" t="str">
        <f t="shared" si="18"/>
        <v>7</v>
      </c>
      <c r="L613" t="s">
        <v>65</v>
      </c>
      <c r="M613" t="s">
        <v>66</v>
      </c>
      <c r="N6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13" s="13">
        <f>VLOOKUP(TableMPI[[#This Row],[Label]],TableAvg[],2,FALSE)</f>
        <v>0</v>
      </c>
      <c r="P613" s="13">
        <f>VLOOKUP(TableMPI[[#This Row],[Label]],TableAvg[],3,FALSE)</f>
        <v>0</v>
      </c>
      <c r="Q613" s="13">
        <f>TableMPI[[#This Row],[Avg]]-$U$2*TableMPI[[#This Row],[StdDev]]</f>
        <v>0</v>
      </c>
      <c r="R613" s="13">
        <f>TableMPI[[#This Row],[Avg]]+$U$2*TableMPI[[#This Row],[StdDev]]</f>
        <v>0</v>
      </c>
      <c r="S613" s="13">
        <v>1</v>
      </c>
    </row>
    <row r="614" spans="1:19" x14ac:dyDescent="0.25">
      <c r="A614" t="s">
        <v>15</v>
      </c>
      <c r="B614">
        <v>10000</v>
      </c>
      <c r="C614">
        <v>100</v>
      </c>
      <c r="D614">
        <v>100000</v>
      </c>
      <c r="E614">
        <v>32</v>
      </c>
      <c r="F614">
        <v>1</v>
      </c>
      <c r="G614">
        <v>14.847334999999999</v>
      </c>
      <c r="H614">
        <v>3.2553719999999999</v>
      </c>
      <c r="I614">
        <v>7.8775320000000004</v>
      </c>
      <c r="J614">
        <v>0.25411400000000001</v>
      </c>
      <c r="K614" t="str">
        <f t="shared" si="18"/>
        <v>7</v>
      </c>
      <c r="L614" t="s">
        <v>65</v>
      </c>
      <c r="M614" t="s">
        <v>66</v>
      </c>
      <c r="N6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14" s="13">
        <f>VLOOKUP(TableMPI[[#This Row],[Label]],TableAvg[],2,FALSE)</f>
        <v>0</v>
      </c>
      <c r="P614" s="13">
        <f>VLOOKUP(TableMPI[[#This Row],[Label]],TableAvg[],3,FALSE)</f>
        <v>0</v>
      </c>
      <c r="Q614" s="13">
        <f>TableMPI[[#This Row],[Avg]]-$U$2*TableMPI[[#This Row],[StdDev]]</f>
        <v>0</v>
      </c>
      <c r="R614" s="13">
        <f>TableMPI[[#This Row],[Avg]]+$U$2*TableMPI[[#This Row],[StdDev]]</f>
        <v>0</v>
      </c>
      <c r="S614" s="13">
        <v>1</v>
      </c>
    </row>
    <row r="615" spans="1:19" x14ac:dyDescent="0.25">
      <c r="A615" t="s">
        <v>15</v>
      </c>
      <c r="B615">
        <v>10000</v>
      </c>
      <c r="C615">
        <v>100</v>
      </c>
      <c r="D615">
        <v>100000</v>
      </c>
      <c r="E615">
        <v>31</v>
      </c>
      <c r="F615">
        <v>1</v>
      </c>
      <c r="G615">
        <v>13.602271</v>
      </c>
      <c r="H615">
        <v>1.616187</v>
      </c>
      <c r="I615">
        <v>4.1752979999999997</v>
      </c>
      <c r="J615">
        <v>0.139177</v>
      </c>
      <c r="K615" t="str">
        <f t="shared" si="18"/>
        <v>7</v>
      </c>
      <c r="L615" t="s">
        <v>65</v>
      </c>
      <c r="M615" t="s">
        <v>66</v>
      </c>
      <c r="N6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15" s="13">
        <f>VLOOKUP(TableMPI[[#This Row],[Label]],TableAvg[],2,FALSE)</f>
        <v>0</v>
      </c>
      <c r="P615" s="13">
        <f>VLOOKUP(TableMPI[[#This Row],[Label]],TableAvg[],3,FALSE)</f>
        <v>0</v>
      </c>
      <c r="Q615" s="13">
        <f>TableMPI[[#This Row],[Avg]]-$U$2*TableMPI[[#This Row],[StdDev]]</f>
        <v>0</v>
      </c>
      <c r="R615" s="13">
        <f>TableMPI[[#This Row],[Avg]]+$U$2*TableMPI[[#This Row],[StdDev]]</f>
        <v>0</v>
      </c>
      <c r="S615" s="13">
        <v>1</v>
      </c>
    </row>
    <row r="616" spans="1:19" x14ac:dyDescent="0.25">
      <c r="A616" t="s">
        <v>15</v>
      </c>
      <c r="B616">
        <v>10000</v>
      </c>
      <c r="C616">
        <v>100</v>
      </c>
      <c r="D616">
        <v>100000</v>
      </c>
      <c r="E616">
        <v>30</v>
      </c>
      <c r="F616">
        <v>1</v>
      </c>
      <c r="G616">
        <v>15.133284</v>
      </c>
      <c r="H616">
        <v>2.911222</v>
      </c>
      <c r="I616">
        <v>2.6345489999999998</v>
      </c>
      <c r="J616">
        <v>9.0846999999999997E-2</v>
      </c>
      <c r="K616" t="str">
        <f t="shared" si="18"/>
        <v>7</v>
      </c>
      <c r="L616" t="s">
        <v>65</v>
      </c>
      <c r="M616" t="s">
        <v>66</v>
      </c>
      <c r="N6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16" s="13">
        <f>VLOOKUP(TableMPI[[#This Row],[Label]],TableAvg[],2,FALSE)</f>
        <v>0</v>
      </c>
      <c r="P616" s="13">
        <f>VLOOKUP(TableMPI[[#This Row],[Label]],TableAvg[],3,FALSE)</f>
        <v>0</v>
      </c>
      <c r="Q616" s="13">
        <f>TableMPI[[#This Row],[Avg]]-$U$2*TableMPI[[#This Row],[StdDev]]</f>
        <v>0</v>
      </c>
      <c r="R616" s="13">
        <f>TableMPI[[#This Row],[Avg]]+$U$2*TableMPI[[#This Row],[StdDev]]</f>
        <v>0</v>
      </c>
      <c r="S616" s="13">
        <v>1</v>
      </c>
    </row>
    <row r="617" spans="1:19" x14ac:dyDescent="0.25">
      <c r="A617" t="s">
        <v>15</v>
      </c>
      <c r="B617">
        <v>10000</v>
      </c>
      <c r="C617">
        <v>100</v>
      </c>
      <c r="D617">
        <v>100000</v>
      </c>
      <c r="E617">
        <v>29</v>
      </c>
      <c r="F617">
        <v>1</v>
      </c>
      <c r="G617">
        <v>14.820563</v>
      </c>
      <c r="H617">
        <v>2.081566</v>
      </c>
      <c r="I617">
        <v>2.963721</v>
      </c>
      <c r="J617">
        <v>0.105847</v>
      </c>
      <c r="K617" t="str">
        <f t="shared" si="18"/>
        <v>7</v>
      </c>
      <c r="L617" t="s">
        <v>65</v>
      </c>
      <c r="M617" t="s">
        <v>66</v>
      </c>
      <c r="N6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17" s="13">
        <f>VLOOKUP(TableMPI[[#This Row],[Label]],TableAvg[],2,FALSE)</f>
        <v>0</v>
      </c>
      <c r="P617" s="13">
        <f>VLOOKUP(TableMPI[[#This Row],[Label]],TableAvg[],3,FALSE)</f>
        <v>0</v>
      </c>
      <c r="Q617" s="13">
        <f>TableMPI[[#This Row],[Avg]]-$U$2*TableMPI[[#This Row],[StdDev]]</f>
        <v>0</v>
      </c>
      <c r="R617" s="13">
        <f>TableMPI[[#This Row],[Avg]]+$U$2*TableMPI[[#This Row],[StdDev]]</f>
        <v>0</v>
      </c>
      <c r="S617" s="13">
        <v>1</v>
      </c>
    </row>
    <row r="618" spans="1:19" x14ac:dyDescent="0.25">
      <c r="A618" t="s">
        <v>15</v>
      </c>
      <c r="B618">
        <v>10000</v>
      </c>
      <c r="C618">
        <v>100</v>
      </c>
      <c r="D618">
        <v>100000</v>
      </c>
      <c r="E618">
        <v>28</v>
      </c>
      <c r="F618">
        <v>1</v>
      </c>
      <c r="G618">
        <v>14.850669</v>
      </c>
      <c r="H618">
        <v>1.835485</v>
      </c>
      <c r="I618">
        <v>2.9887250000000001</v>
      </c>
      <c r="J618">
        <v>0.110694</v>
      </c>
      <c r="K618" t="str">
        <f t="shared" si="18"/>
        <v>7</v>
      </c>
      <c r="L618" t="s">
        <v>65</v>
      </c>
      <c r="M618" t="s">
        <v>66</v>
      </c>
      <c r="N6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18" s="13">
        <f>VLOOKUP(TableMPI[[#This Row],[Label]],TableAvg[],2,FALSE)</f>
        <v>0</v>
      </c>
      <c r="P618" s="13">
        <f>VLOOKUP(TableMPI[[#This Row],[Label]],TableAvg[],3,FALSE)</f>
        <v>0</v>
      </c>
      <c r="Q618" s="13">
        <f>TableMPI[[#This Row],[Avg]]-$U$2*TableMPI[[#This Row],[StdDev]]</f>
        <v>0</v>
      </c>
      <c r="R618" s="13">
        <f>TableMPI[[#This Row],[Avg]]+$U$2*TableMPI[[#This Row],[StdDev]]</f>
        <v>0</v>
      </c>
      <c r="S618" s="13">
        <v>1</v>
      </c>
    </row>
    <row r="619" spans="1:19" x14ac:dyDescent="0.25">
      <c r="A619" t="s">
        <v>15</v>
      </c>
      <c r="B619">
        <v>10000</v>
      </c>
      <c r="C619">
        <v>100</v>
      </c>
      <c r="D619">
        <v>100000</v>
      </c>
      <c r="E619">
        <v>27</v>
      </c>
      <c r="F619">
        <v>1</v>
      </c>
      <c r="G619">
        <v>14.791793999999999</v>
      </c>
      <c r="H619">
        <v>1.3417699999999999</v>
      </c>
      <c r="I619">
        <v>2.6339990000000002</v>
      </c>
      <c r="J619">
        <v>0.101308</v>
      </c>
      <c r="K619" t="str">
        <f t="shared" si="18"/>
        <v>7</v>
      </c>
      <c r="L619" t="s">
        <v>65</v>
      </c>
      <c r="M619" t="s">
        <v>66</v>
      </c>
      <c r="N6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19" s="13">
        <f>VLOOKUP(TableMPI[[#This Row],[Label]],TableAvg[],2,FALSE)</f>
        <v>0</v>
      </c>
      <c r="P619" s="13">
        <f>VLOOKUP(TableMPI[[#This Row],[Label]],TableAvg[],3,FALSE)</f>
        <v>0</v>
      </c>
      <c r="Q619" s="13">
        <f>TableMPI[[#This Row],[Avg]]-$U$2*TableMPI[[#This Row],[StdDev]]</f>
        <v>0</v>
      </c>
      <c r="R619" s="13">
        <f>TableMPI[[#This Row],[Avg]]+$U$2*TableMPI[[#This Row],[StdDev]]</f>
        <v>0</v>
      </c>
      <c r="S619" s="13">
        <v>1</v>
      </c>
    </row>
    <row r="620" spans="1:19" x14ac:dyDescent="0.25">
      <c r="A620" t="s">
        <v>15</v>
      </c>
      <c r="B620">
        <v>10000</v>
      </c>
      <c r="C620">
        <v>100</v>
      </c>
      <c r="D620">
        <v>100000</v>
      </c>
      <c r="E620">
        <v>26</v>
      </c>
      <c r="F620">
        <v>1</v>
      </c>
      <c r="G620">
        <v>15.62899</v>
      </c>
      <c r="H620">
        <v>1.596069</v>
      </c>
      <c r="I620">
        <v>2.1604839999999998</v>
      </c>
      <c r="J620">
        <v>8.6418999999999996E-2</v>
      </c>
      <c r="K620" t="str">
        <f t="shared" si="18"/>
        <v>7</v>
      </c>
      <c r="L620" t="s">
        <v>65</v>
      </c>
      <c r="M620" t="s">
        <v>66</v>
      </c>
      <c r="N6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20" s="13">
        <f>VLOOKUP(TableMPI[[#This Row],[Label]],TableAvg[],2,FALSE)</f>
        <v>0</v>
      </c>
      <c r="P620" s="13">
        <f>VLOOKUP(TableMPI[[#This Row],[Label]],TableAvg[],3,FALSE)</f>
        <v>0</v>
      </c>
      <c r="Q620" s="13">
        <f>TableMPI[[#This Row],[Avg]]-$U$2*TableMPI[[#This Row],[StdDev]]</f>
        <v>0</v>
      </c>
      <c r="R620" s="13">
        <f>TableMPI[[#This Row],[Avg]]+$U$2*TableMPI[[#This Row],[StdDev]]</f>
        <v>0</v>
      </c>
      <c r="S620" s="13">
        <v>1</v>
      </c>
    </row>
    <row r="621" spans="1:19" x14ac:dyDescent="0.25">
      <c r="A621" t="s">
        <v>15</v>
      </c>
      <c r="B621">
        <v>10000</v>
      </c>
      <c r="C621">
        <v>100</v>
      </c>
      <c r="D621">
        <v>100000</v>
      </c>
      <c r="E621">
        <v>25</v>
      </c>
      <c r="F621">
        <v>1</v>
      </c>
      <c r="G621">
        <v>16.124578</v>
      </c>
      <c r="H621">
        <v>1.581931</v>
      </c>
      <c r="I621">
        <v>2.0924399999999999</v>
      </c>
      <c r="J621">
        <v>8.7184999999999999E-2</v>
      </c>
      <c r="K621" t="str">
        <f t="shared" si="18"/>
        <v>7</v>
      </c>
      <c r="L621" t="s">
        <v>65</v>
      </c>
      <c r="M621" t="s">
        <v>66</v>
      </c>
      <c r="N6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21" s="13">
        <f>VLOOKUP(TableMPI[[#This Row],[Label]],TableAvg[],2,FALSE)</f>
        <v>0</v>
      </c>
      <c r="P621" s="13">
        <f>VLOOKUP(TableMPI[[#This Row],[Label]],TableAvg[],3,FALSE)</f>
        <v>0</v>
      </c>
      <c r="Q621" s="13">
        <f>TableMPI[[#This Row],[Avg]]-$U$2*TableMPI[[#This Row],[StdDev]]</f>
        <v>0</v>
      </c>
      <c r="R621" s="13">
        <f>TableMPI[[#This Row],[Avg]]+$U$2*TableMPI[[#This Row],[StdDev]]</f>
        <v>0</v>
      </c>
      <c r="S621" s="13">
        <v>1</v>
      </c>
    </row>
    <row r="622" spans="1:19" x14ac:dyDescent="0.25">
      <c r="A622" t="s">
        <v>15</v>
      </c>
      <c r="B622">
        <v>10000</v>
      </c>
      <c r="C622">
        <v>100</v>
      </c>
      <c r="D622">
        <v>100000</v>
      </c>
      <c r="E622">
        <v>24</v>
      </c>
      <c r="F622">
        <v>1</v>
      </c>
      <c r="G622">
        <v>15.160030000000001</v>
      </c>
      <c r="H622">
        <v>0.18101999999999999</v>
      </c>
      <c r="I622">
        <v>0.95413599999999998</v>
      </c>
      <c r="J622">
        <v>4.1484E-2</v>
      </c>
      <c r="K622" t="str">
        <f t="shared" si="18"/>
        <v>7</v>
      </c>
      <c r="L622" t="s">
        <v>65</v>
      </c>
      <c r="M622" t="s">
        <v>66</v>
      </c>
      <c r="N6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22" s="13">
        <f>VLOOKUP(TableMPI[[#This Row],[Label]],TableAvg[],2,FALSE)</f>
        <v>0</v>
      </c>
      <c r="P622" s="13">
        <f>VLOOKUP(TableMPI[[#This Row],[Label]],TableAvg[],3,FALSE)</f>
        <v>0</v>
      </c>
      <c r="Q622" s="13">
        <f>TableMPI[[#This Row],[Avg]]-$U$2*TableMPI[[#This Row],[StdDev]]</f>
        <v>0</v>
      </c>
      <c r="R622" s="13">
        <f>TableMPI[[#This Row],[Avg]]+$U$2*TableMPI[[#This Row],[StdDev]]</f>
        <v>0</v>
      </c>
      <c r="S622" s="13">
        <v>1</v>
      </c>
    </row>
    <row r="623" spans="1:19" x14ac:dyDescent="0.25">
      <c r="A623" t="s">
        <v>15</v>
      </c>
      <c r="B623">
        <v>10000</v>
      </c>
      <c r="C623">
        <v>100</v>
      </c>
      <c r="D623">
        <v>100000</v>
      </c>
      <c r="E623">
        <v>23</v>
      </c>
      <c r="F623">
        <v>1</v>
      </c>
      <c r="G623">
        <v>15.618143</v>
      </c>
      <c r="H623">
        <v>0.17418400000000001</v>
      </c>
      <c r="I623">
        <v>1.0469850000000001</v>
      </c>
      <c r="J623">
        <v>4.759E-2</v>
      </c>
      <c r="K623" t="str">
        <f t="shared" si="18"/>
        <v>7</v>
      </c>
      <c r="L623" t="s">
        <v>65</v>
      </c>
      <c r="M623" t="s">
        <v>66</v>
      </c>
      <c r="N6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23" s="13">
        <f>VLOOKUP(TableMPI[[#This Row],[Label]],TableAvg[],2,FALSE)</f>
        <v>0</v>
      </c>
      <c r="P623" s="13">
        <f>VLOOKUP(TableMPI[[#This Row],[Label]],TableAvg[],3,FALSE)</f>
        <v>0</v>
      </c>
      <c r="Q623" s="13">
        <f>TableMPI[[#This Row],[Avg]]-$U$2*TableMPI[[#This Row],[StdDev]]</f>
        <v>0</v>
      </c>
      <c r="R623" s="13">
        <f>TableMPI[[#This Row],[Avg]]+$U$2*TableMPI[[#This Row],[StdDev]]</f>
        <v>0</v>
      </c>
      <c r="S623" s="13">
        <v>1</v>
      </c>
    </row>
    <row r="624" spans="1:19" x14ac:dyDescent="0.25">
      <c r="A624" t="s">
        <v>15</v>
      </c>
      <c r="B624">
        <v>10000</v>
      </c>
      <c r="C624">
        <v>100</v>
      </c>
      <c r="D624">
        <v>100000</v>
      </c>
      <c r="E624">
        <v>22</v>
      </c>
      <c r="F624">
        <v>1</v>
      </c>
      <c r="G624">
        <v>16.256398999999998</v>
      </c>
      <c r="H624">
        <v>0.176648</v>
      </c>
      <c r="I624">
        <v>0.93178000000000005</v>
      </c>
      <c r="J624">
        <v>4.437E-2</v>
      </c>
      <c r="K624" t="str">
        <f t="shared" si="18"/>
        <v>7</v>
      </c>
      <c r="L624" t="s">
        <v>65</v>
      </c>
      <c r="M624" t="s">
        <v>66</v>
      </c>
      <c r="N6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24" s="13">
        <f>VLOOKUP(TableMPI[[#This Row],[Label]],TableAvg[],2,FALSE)</f>
        <v>0</v>
      </c>
      <c r="P624" s="13">
        <f>VLOOKUP(TableMPI[[#This Row],[Label]],TableAvg[],3,FALSE)</f>
        <v>0</v>
      </c>
      <c r="Q624" s="13">
        <f>TableMPI[[#This Row],[Avg]]-$U$2*TableMPI[[#This Row],[StdDev]]</f>
        <v>0</v>
      </c>
      <c r="R624" s="13">
        <f>TableMPI[[#This Row],[Avg]]+$U$2*TableMPI[[#This Row],[StdDev]]</f>
        <v>0</v>
      </c>
      <c r="S624" s="13">
        <v>1</v>
      </c>
    </row>
    <row r="625" spans="1:19" x14ac:dyDescent="0.25">
      <c r="A625" t="s">
        <v>15</v>
      </c>
      <c r="B625">
        <v>10000</v>
      </c>
      <c r="C625">
        <v>100</v>
      </c>
      <c r="D625">
        <v>100000</v>
      </c>
      <c r="E625">
        <v>21</v>
      </c>
      <c r="F625">
        <v>1</v>
      </c>
      <c r="G625">
        <v>16.92539</v>
      </c>
      <c r="H625">
        <v>0.175484</v>
      </c>
      <c r="I625">
        <v>0.95770699999999997</v>
      </c>
      <c r="J625">
        <v>4.7884999999999997E-2</v>
      </c>
      <c r="K625" t="str">
        <f t="shared" si="18"/>
        <v>7</v>
      </c>
      <c r="L625" t="s">
        <v>65</v>
      </c>
      <c r="M625" t="s">
        <v>66</v>
      </c>
      <c r="N6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25" s="13">
        <f>VLOOKUP(TableMPI[[#This Row],[Label]],TableAvg[],2,FALSE)</f>
        <v>0</v>
      </c>
      <c r="P625" s="13">
        <f>VLOOKUP(TableMPI[[#This Row],[Label]],TableAvg[],3,FALSE)</f>
        <v>0</v>
      </c>
      <c r="Q625" s="13">
        <f>TableMPI[[#This Row],[Avg]]-$U$2*TableMPI[[#This Row],[StdDev]]</f>
        <v>0</v>
      </c>
      <c r="R625" s="13">
        <f>TableMPI[[#This Row],[Avg]]+$U$2*TableMPI[[#This Row],[StdDev]]</f>
        <v>0</v>
      </c>
      <c r="S625" s="13">
        <v>1</v>
      </c>
    </row>
    <row r="626" spans="1:19" x14ac:dyDescent="0.25">
      <c r="A626" t="s">
        <v>15</v>
      </c>
      <c r="B626">
        <v>10000</v>
      </c>
      <c r="C626">
        <v>100</v>
      </c>
      <c r="D626">
        <v>100000</v>
      </c>
      <c r="E626">
        <v>20</v>
      </c>
      <c r="F626">
        <v>1</v>
      </c>
      <c r="G626">
        <v>17.634616999999999</v>
      </c>
      <c r="H626">
        <v>0.15924099999999999</v>
      </c>
      <c r="I626">
        <v>0.683527</v>
      </c>
      <c r="J626">
        <v>3.5975E-2</v>
      </c>
      <c r="K626" t="str">
        <f t="shared" si="18"/>
        <v>7</v>
      </c>
      <c r="L626" t="s">
        <v>65</v>
      </c>
      <c r="M626" t="s">
        <v>66</v>
      </c>
      <c r="N6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26" s="13">
        <f>VLOOKUP(TableMPI[[#This Row],[Label]],TableAvg[],2,FALSE)</f>
        <v>0</v>
      </c>
      <c r="P626" s="13">
        <f>VLOOKUP(TableMPI[[#This Row],[Label]],TableAvg[],3,FALSE)</f>
        <v>0</v>
      </c>
      <c r="Q626" s="13">
        <f>TableMPI[[#This Row],[Avg]]-$U$2*TableMPI[[#This Row],[StdDev]]</f>
        <v>0</v>
      </c>
      <c r="R626" s="13">
        <f>TableMPI[[#This Row],[Avg]]+$U$2*TableMPI[[#This Row],[StdDev]]</f>
        <v>0</v>
      </c>
      <c r="S626" s="13">
        <v>1</v>
      </c>
    </row>
    <row r="627" spans="1:19" x14ac:dyDescent="0.25">
      <c r="A627" t="s">
        <v>15</v>
      </c>
      <c r="B627">
        <v>10000</v>
      </c>
      <c r="C627">
        <v>100</v>
      </c>
      <c r="D627">
        <v>100000</v>
      </c>
      <c r="E627">
        <v>19</v>
      </c>
      <c r="F627">
        <v>1</v>
      </c>
      <c r="G627">
        <v>18.574560999999999</v>
      </c>
      <c r="H627">
        <v>0.174953</v>
      </c>
      <c r="I627">
        <v>0.90313100000000002</v>
      </c>
      <c r="J627">
        <v>5.0174000000000003E-2</v>
      </c>
      <c r="K627" t="str">
        <f t="shared" si="18"/>
        <v>7</v>
      </c>
      <c r="L627" t="s">
        <v>65</v>
      </c>
      <c r="M627" t="s">
        <v>66</v>
      </c>
      <c r="N6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27" s="13">
        <f>VLOOKUP(TableMPI[[#This Row],[Label]],TableAvg[],2,FALSE)</f>
        <v>0</v>
      </c>
      <c r="P627" s="13">
        <f>VLOOKUP(TableMPI[[#This Row],[Label]],TableAvg[],3,FALSE)</f>
        <v>0</v>
      </c>
      <c r="Q627" s="13">
        <f>TableMPI[[#This Row],[Avg]]-$U$2*TableMPI[[#This Row],[StdDev]]</f>
        <v>0</v>
      </c>
      <c r="R627" s="13">
        <f>TableMPI[[#This Row],[Avg]]+$U$2*TableMPI[[#This Row],[StdDev]]</f>
        <v>0</v>
      </c>
      <c r="S627" s="13">
        <v>1</v>
      </c>
    </row>
    <row r="628" spans="1:19" x14ac:dyDescent="0.25">
      <c r="A628" t="s">
        <v>15</v>
      </c>
      <c r="B628">
        <v>10000</v>
      </c>
      <c r="C628">
        <v>100</v>
      </c>
      <c r="D628">
        <v>100000</v>
      </c>
      <c r="E628">
        <v>18</v>
      </c>
      <c r="F628">
        <v>1</v>
      </c>
      <c r="G628">
        <v>19.474589000000002</v>
      </c>
      <c r="H628">
        <v>0.167793</v>
      </c>
      <c r="I628">
        <v>0.74179200000000001</v>
      </c>
      <c r="J628">
        <v>4.3635E-2</v>
      </c>
      <c r="K628" t="str">
        <f t="shared" si="18"/>
        <v>7</v>
      </c>
      <c r="L628" t="s">
        <v>65</v>
      </c>
      <c r="M628" t="s">
        <v>66</v>
      </c>
      <c r="N6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28" s="13">
        <f>VLOOKUP(TableMPI[[#This Row],[Label]],TableAvg[],2,FALSE)</f>
        <v>0</v>
      </c>
      <c r="P628" s="13">
        <f>VLOOKUP(TableMPI[[#This Row],[Label]],TableAvg[],3,FALSE)</f>
        <v>0</v>
      </c>
      <c r="Q628" s="13">
        <f>TableMPI[[#This Row],[Avg]]-$U$2*TableMPI[[#This Row],[StdDev]]</f>
        <v>0</v>
      </c>
      <c r="R628" s="13">
        <f>TableMPI[[#This Row],[Avg]]+$U$2*TableMPI[[#This Row],[StdDev]]</f>
        <v>0</v>
      </c>
      <c r="S628" s="13">
        <v>1</v>
      </c>
    </row>
    <row r="629" spans="1:19" x14ac:dyDescent="0.25">
      <c r="A629" t="s">
        <v>15</v>
      </c>
      <c r="B629">
        <v>10000</v>
      </c>
      <c r="C629">
        <v>100</v>
      </c>
      <c r="D629">
        <v>100000</v>
      </c>
      <c r="E629">
        <v>17</v>
      </c>
      <c r="F629">
        <v>1</v>
      </c>
      <c r="G629">
        <v>20.611104999999998</v>
      </c>
      <c r="H629">
        <v>0.16922999999999999</v>
      </c>
      <c r="I629">
        <v>0.73819999999999997</v>
      </c>
      <c r="J629">
        <v>4.6136999999999997E-2</v>
      </c>
      <c r="K629" t="str">
        <f t="shared" si="18"/>
        <v>7</v>
      </c>
      <c r="L629" t="s">
        <v>65</v>
      </c>
      <c r="M629" t="s">
        <v>66</v>
      </c>
      <c r="N6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29" s="13">
        <f>VLOOKUP(TableMPI[[#This Row],[Label]],TableAvg[],2,FALSE)</f>
        <v>0</v>
      </c>
      <c r="P629" s="13">
        <f>VLOOKUP(TableMPI[[#This Row],[Label]],TableAvg[],3,FALSE)</f>
        <v>0</v>
      </c>
      <c r="Q629" s="13">
        <f>TableMPI[[#This Row],[Avg]]-$U$2*TableMPI[[#This Row],[StdDev]]</f>
        <v>0</v>
      </c>
      <c r="R629" s="13">
        <f>TableMPI[[#This Row],[Avg]]+$U$2*TableMPI[[#This Row],[StdDev]]</f>
        <v>0</v>
      </c>
      <c r="S629" s="13">
        <v>1</v>
      </c>
    </row>
    <row r="630" spans="1:19" x14ac:dyDescent="0.25">
      <c r="A630" t="s">
        <v>15</v>
      </c>
      <c r="B630">
        <v>10000</v>
      </c>
      <c r="C630">
        <v>100</v>
      </c>
      <c r="D630">
        <v>100000</v>
      </c>
      <c r="E630">
        <v>16</v>
      </c>
      <c r="F630">
        <v>1</v>
      </c>
      <c r="G630">
        <v>21.732146</v>
      </c>
      <c r="H630">
        <v>0.15980800000000001</v>
      </c>
      <c r="I630">
        <v>0.53746700000000003</v>
      </c>
      <c r="J630">
        <v>3.5831000000000002E-2</v>
      </c>
      <c r="K630" t="str">
        <f t="shared" si="18"/>
        <v>7</v>
      </c>
      <c r="L630" t="s">
        <v>65</v>
      </c>
      <c r="M630" t="s">
        <v>66</v>
      </c>
      <c r="N6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30" s="13">
        <f>VLOOKUP(TableMPI[[#This Row],[Label]],TableAvg[],2,FALSE)</f>
        <v>0</v>
      </c>
      <c r="P630" s="13">
        <f>VLOOKUP(TableMPI[[#This Row],[Label]],TableAvg[],3,FALSE)</f>
        <v>0</v>
      </c>
      <c r="Q630" s="13">
        <f>TableMPI[[#This Row],[Avg]]-$U$2*TableMPI[[#This Row],[StdDev]]</f>
        <v>0</v>
      </c>
      <c r="R630" s="13">
        <f>TableMPI[[#This Row],[Avg]]+$U$2*TableMPI[[#This Row],[StdDev]]</f>
        <v>0</v>
      </c>
      <c r="S630" s="13">
        <v>1</v>
      </c>
    </row>
    <row r="631" spans="1:19" x14ac:dyDescent="0.25">
      <c r="A631" t="s">
        <v>15</v>
      </c>
      <c r="B631">
        <v>10000</v>
      </c>
      <c r="C631">
        <v>100</v>
      </c>
      <c r="D631">
        <v>100000</v>
      </c>
      <c r="E631">
        <v>15</v>
      </c>
      <c r="F631">
        <v>1</v>
      </c>
      <c r="G631">
        <v>23.165541999999999</v>
      </c>
      <c r="H631">
        <v>0.16021099999999999</v>
      </c>
      <c r="I631">
        <v>0.53576900000000005</v>
      </c>
      <c r="J631">
        <v>3.8268999999999997E-2</v>
      </c>
      <c r="K631" t="str">
        <f t="shared" si="18"/>
        <v>7</v>
      </c>
      <c r="L631" t="s">
        <v>65</v>
      </c>
      <c r="M631" t="s">
        <v>66</v>
      </c>
      <c r="N6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31" s="13">
        <f>VLOOKUP(TableMPI[[#This Row],[Label]],TableAvg[],2,FALSE)</f>
        <v>0</v>
      </c>
      <c r="P631" s="13">
        <f>VLOOKUP(TableMPI[[#This Row],[Label]],TableAvg[],3,FALSE)</f>
        <v>0</v>
      </c>
      <c r="Q631" s="13">
        <f>TableMPI[[#This Row],[Avg]]-$U$2*TableMPI[[#This Row],[StdDev]]</f>
        <v>0</v>
      </c>
      <c r="R631" s="13">
        <f>TableMPI[[#This Row],[Avg]]+$U$2*TableMPI[[#This Row],[StdDev]]</f>
        <v>0</v>
      </c>
      <c r="S631" s="13">
        <v>1</v>
      </c>
    </row>
    <row r="632" spans="1:19" x14ac:dyDescent="0.25">
      <c r="A632" t="s">
        <v>15</v>
      </c>
      <c r="B632">
        <v>10000</v>
      </c>
      <c r="C632">
        <v>100</v>
      </c>
      <c r="D632">
        <v>100000</v>
      </c>
      <c r="E632">
        <v>14</v>
      </c>
      <c r="F632">
        <v>1</v>
      </c>
      <c r="G632">
        <v>24.679164</v>
      </c>
      <c r="H632">
        <v>0.160825</v>
      </c>
      <c r="I632">
        <v>0.48091699999999998</v>
      </c>
      <c r="J632">
        <v>3.6993999999999999E-2</v>
      </c>
      <c r="K632" t="str">
        <f t="shared" si="18"/>
        <v>7</v>
      </c>
      <c r="L632" t="s">
        <v>65</v>
      </c>
      <c r="M632" t="s">
        <v>66</v>
      </c>
      <c r="N6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32" s="13">
        <f>VLOOKUP(TableMPI[[#This Row],[Label]],TableAvg[],2,FALSE)</f>
        <v>0</v>
      </c>
      <c r="P632" s="13">
        <f>VLOOKUP(TableMPI[[#This Row],[Label]],TableAvg[],3,FALSE)</f>
        <v>0</v>
      </c>
      <c r="Q632" s="13">
        <f>TableMPI[[#This Row],[Avg]]-$U$2*TableMPI[[#This Row],[StdDev]]</f>
        <v>0</v>
      </c>
      <c r="R632" s="13">
        <f>TableMPI[[#This Row],[Avg]]+$U$2*TableMPI[[#This Row],[StdDev]]</f>
        <v>0</v>
      </c>
      <c r="S632" s="13">
        <v>1</v>
      </c>
    </row>
    <row r="633" spans="1:19" x14ac:dyDescent="0.25">
      <c r="A633" t="s">
        <v>15</v>
      </c>
      <c r="B633">
        <v>10000</v>
      </c>
      <c r="C633">
        <v>100</v>
      </c>
      <c r="D633">
        <v>100000</v>
      </c>
      <c r="E633">
        <v>13</v>
      </c>
      <c r="F633">
        <v>1</v>
      </c>
      <c r="G633">
        <v>26.467717</v>
      </c>
      <c r="H633">
        <v>0.15502099999999999</v>
      </c>
      <c r="I633">
        <v>0.43555500000000003</v>
      </c>
      <c r="J633">
        <v>3.6296000000000002E-2</v>
      </c>
      <c r="K633" t="str">
        <f t="shared" si="18"/>
        <v>7</v>
      </c>
      <c r="L633" t="s">
        <v>65</v>
      </c>
      <c r="M633" t="s">
        <v>66</v>
      </c>
      <c r="N6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33" s="13">
        <f>VLOOKUP(TableMPI[[#This Row],[Label]],TableAvg[],2,FALSE)</f>
        <v>0</v>
      </c>
      <c r="P633" s="13">
        <f>VLOOKUP(TableMPI[[#This Row],[Label]],TableAvg[],3,FALSE)</f>
        <v>0</v>
      </c>
      <c r="Q633" s="13">
        <f>TableMPI[[#This Row],[Avg]]-$U$2*TableMPI[[#This Row],[StdDev]]</f>
        <v>0</v>
      </c>
      <c r="R633" s="13">
        <f>TableMPI[[#This Row],[Avg]]+$U$2*TableMPI[[#This Row],[StdDev]]</f>
        <v>0</v>
      </c>
      <c r="S633" s="13">
        <v>1</v>
      </c>
    </row>
    <row r="634" spans="1:19" x14ac:dyDescent="0.25">
      <c r="A634" t="s">
        <v>15</v>
      </c>
      <c r="B634">
        <v>10000</v>
      </c>
      <c r="C634">
        <v>100</v>
      </c>
      <c r="D634">
        <v>100000</v>
      </c>
      <c r="E634">
        <v>72</v>
      </c>
      <c r="F634">
        <v>1</v>
      </c>
      <c r="G634">
        <v>25.225629999999999</v>
      </c>
      <c r="H634">
        <v>19.486384999999999</v>
      </c>
      <c r="I634">
        <v>21.170382</v>
      </c>
      <c r="J634">
        <v>0.29817399999999999</v>
      </c>
      <c r="K634" t="str">
        <f t="shared" si="18"/>
        <v>7</v>
      </c>
      <c r="L634" t="s">
        <v>65</v>
      </c>
      <c r="M634" t="s">
        <v>66</v>
      </c>
      <c r="N6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34" s="13" t="e">
        <f>VLOOKUP(TableMPI[[#This Row],[Label]],TableAvg[],2,FALSE)</f>
        <v>#N/A</v>
      </c>
      <c r="P634" s="13" t="e">
        <f>VLOOKUP(TableMPI[[#This Row],[Label]],TableAvg[],3,FALSE)</f>
        <v>#N/A</v>
      </c>
      <c r="Q634" s="13" t="e">
        <f>TableMPI[[#This Row],[Avg]]-$U$2*TableMPI[[#This Row],[StdDev]]</f>
        <v>#N/A</v>
      </c>
      <c r="R634" s="13" t="e">
        <f>TableMPI[[#This Row],[Avg]]+$U$2*TableMPI[[#This Row],[StdDev]]</f>
        <v>#N/A</v>
      </c>
      <c r="S634" s="13" t="e">
        <f>IF(AND(TableMPI[[#This Row],[total_time]]&gt;=TableMPI[[#This Row],[Low]], TableMPI[[#This Row],[total_time]]&lt;=TableMPI[[#This Row],[High]]),1,0)</f>
        <v>#N/A</v>
      </c>
    </row>
    <row r="635" spans="1:19" x14ac:dyDescent="0.25">
      <c r="A635" t="s">
        <v>15</v>
      </c>
      <c r="B635">
        <v>10000</v>
      </c>
      <c r="C635">
        <v>100</v>
      </c>
      <c r="D635">
        <v>100000</v>
      </c>
      <c r="E635">
        <v>71</v>
      </c>
      <c r="F635">
        <v>1</v>
      </c>
      <c r="G635">
        <v>13.05804</v>
      </c>
      <c r="H635">
        <v>7.2228519999999996</v>
      </c>
      <c r="I635">
        <v>9.9572640000000003</v>
      </c>
      <c r="J635">
        <v>0.14224700000000001</v>
      </c>
      <c r="K635" t="str">
        <f t="shared" si="18"/>
        <v>7</v>
      </c>
      <c r="L635" t="s">
        <v>65</v>
      </c>
      <c r="M635" t="s">
        <v>66</v>
      </c>
      <c r="N6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35" s="13" t="e">
        <f>VLOOKUP(TableMPI[[#This Row],[Label]],TableAvg[],2,FALSE)</f>
        <v>#N/A</v>
      </c>
      <c r="P635" s="13" t="e">
        <f>VLOOKUP(TableMPI[[#This Row],[Label]],TableAvg[],3,FALSE)</f>
        <v>#N/A</v>
      </c>
      <c r="Q635" s="13" t="e">
        <f>TableMPI[[#This Row],[Avg]]-$U$2*TableMPI[[#This Row],[StdDev]]</f>
        <v>#N/A</v>
      </c>
      <c r="R635" s="13" t="e">
        <f>TableMPI[[#This Row],[Avg]]+$U$2*TableMPI[[#This Row],[StdDev]]</f>
        <v>#N/A</v>
      </c>
      <c r="S635" s="13" t="e">
        <f>IF(AND(TableMPI[[#This Row],[total_time]]&gt;=TableMPI[[#This Row],[Low]], TableMPI[[#This Row],[total_time]]&lt;=TableMPI[[#This Row],[High]]),1,0)</f>
        <v>#N/A</v>
      </c>
    </row>
    <row r="636" spans="1:19" x14ac:dyDescent="0.25">
      <c r="A636" t="s">
        <v>15</v>
      </c>
      <c r="B636">
        <v>10000</v>
      </c>
      <c r="C636">
        <v>100</v>
      </c>
      <c r="D636">
        <v>100000</v>
      </c>
      <c r="E636">
        <v>70</v>
      </c>
      <c r="F636">
        <v>1</v>
      </c>
      <c r="G636">
        <v>17.039628</v>
      </c>
      <c r="H636">
        <v>11.182741999999999</v>
      </c>
      <c r="I636">
        <v>4.2394319999999999</v>
      </c>
      <c r="J636">
        <v>6.1441000000000003E-2</v>
      </c>
      <c r="K636" t="str">
        <f t="shared" si="18"/>
        <v>7</v>
      </c>
      <c r="L636" t="s">
        <v>65</v>
      </c>
      <c r="M636" t="s">
        <v>66</v>
      </c>
      <c r="N6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36" s="13" t="e">
        <f>VLOOKUP(TableMPI[[#This Row],[Label]],TableAvg[],2,FALSE)</f>
        <v>#N/A</v>
      </c>
      <c r="P636" s="13" t="e">
        <f>VLOOKUP(TableMPI[[#This Row],[Label]],TableAvg[],3,FALSE)</f>
        <v>#N/A</v>
      </c>
      <c r="Q636" s="13" t="e">
        <f>TableMPI[[#This Row],[Avg]]-$U$2*TableMPI[[#This Row],[StdDev]]</f>
        <v>#N/A</v>
      </c>
      <c r="R636" s="13" t="e">
        <f>TableMPI[[#This Row],[Avg]]+$U$2*TableMPI[[#This Row],[StdDev]]</f>
        <v>#N/A</v>
      </c>
      <c r="S636" s="13" t="e">
        <f>IF(AND(TableMPI[[#This Row],[total_time]]&gt;=TableMPI[[#This Row],[Low]], TableMPI[[#This Row],[total_time]]&lt;=TableMPI[[#This Row],[High]]),1,0)</f>
        <v>#N/A</v>
      </c>
    </row>
    <row r="637" spans="1:19" x14ac:dyDescent="0.25">
      <c r="A637" t="s">
        <v>15</v>
      </c>
      <c r="B637">
        <v>10000</v>
      </c>
      <c r="C637">
        <v>100</v>
      </c>
      <c r="D637">
        <v>100000</v>
      </c>
      <c r="E637">
        <v>69</v>
      </c>
      <c r="F637">
        <v>1</v>
      </c>
      <c r="G637">
        <v>25.575289000000001</v>
      </c>
      <c r="H637">
        <v>19.678910999999999</v>
      </c>
      <c r="I637">
        <v>3.9091309999999999</v>
      </c>
      <c r="J637">
        <v>5.7487000000000003E-2</v>
      </c>
      <c r="K637" t="str">
        <f t="shared" si="18"/>
        <v>7</v>
      </c>
      <c r="L637" t="s">
        <v>65</v>
      </c>
      <c r="M637" t="s">
        <v>66</v>
      </c>
      <c r="N6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37" s="13" t="e">
        <f>VLOOKUP(TableMPI[[#This Row],[Label]],TableAvg[],2,FALSE)</f>
        <v>#N/A</v>
      </c>
      <c r="P637" s="13" t="e">
        <f>VLOOKUP(TableMPI[[#This Row],[Label]],TableAvg[],3,FALSE)</f>
        <v>#N/A</v>
      </c>
      <c r="Q637" s="13" t="e">
        <f>TableMPI[[#This Row],[Avg]]-$U$2*TableMPI[[#This Row],[StdDev]]</f>
        <v>#N/A</v>
      </c>
      <c r="R637" s="13" t="e">
        <f>TableMPI[[#This Row],[Avg]]+$U$2*TableMPI[[#This Row],[StdDev]]</f>
        <v>#N/A</v>
      </c>
      <c r="S637" s="13" t="e">
        <f>IF(AND(TableMPI[[#This Row],[total_time]]&gt;=TableMPI[[#This Row],[Low]], TableMPI[[#This Row],[total_time]]&lt;=TableMPI[[#This Row],[High]]),1,0)</f>
        <v>#N/A</v>
      </c>
    </row>
    <row r="638" spans="1:19" x14ac:dyDescent="0.25">
      <c r="A638" t="s">
        <v>15</v>
      </c>
      <c r="B638">
        <v>10000</v>
      </c>
      <c r="C638">
        <v>100</v>
      </c>
      <c r="D638">
        <v>100000</v>
      </c>
      <c r="E638">
        <v>68</v>
      </c>
      <c r="F638">
        <v>1</v>
      </c>
      <c r="G638">
        <v>20.860913</v>
      </c>
      <c r="H638">
        <v>14.876704999999999</v>
      </c>
      <c r="I638">
        <v>4.0752879999999996</v>
      </c>
      <c r="J638">
        <v>6.0824999999999997E-2</v>
      </c>
      <c r="K638" t="str">
        <f t="shared" si="18"/>
        <v>7</v>
      </c>
      <c r="L638" t="s">
        <v>65</v>
      </c>
      <c r="M638" t="s">
        <v>66</v>
      </c>
      <c r="N6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38" s="13" t="e">
        <f>VLOOKUP(TableMPI[[#This Row],[Label]],TableAvg[],2,FALSE)</f>
        <v>#N/A</v>
      </c>
      <c r="P638" s="13" t="e">
        <f>VLOOKUP(TableMPI[[#This Row],[Label]],TableAvg[],3,FALSE)</f>
        <v>#N/A</v>
      </c>
      <c r="Q638" s="13" t="e">
        <f>TableMPI[[#This Row],[Avg]]-$U$2*TableMPI[[#This Row],[StdDev]]</f>
        <v>#N/A</v>
      </c>
      <c r="R638" s="13" t="e">
        <f>TableMPI[[#This Row],[Avg]]+$U$2*TableMPI[[#This Row],[StdDev]]</f>
        <v>#N/A</v>
      </c>
      <c r="S638" s="13" t="e">
        <f>IF(AND(TableMPI[[#This Row],[total_time]]&gt;=TableMPI[[#This Row],[Low]], TableMPI[[#This Row],[total_time]]&lt;=TableMPI[[#This Row],[High]]),1,0)</f>
        <v>#N/A</v>
      </c>
    </row>
    <row r="639" spans="1:19" x14ac:dyDescent="0.25">
      <c r="A639" t="s">
        <v>15</v>
      </c>
      <c r="B639">
        <v>10000</v>
      </c>
      <c r="C639">
        <v>100</v>
      </c>
      <c r="D639">
        <v>100000</v>
      </c>
      <c r="E639">
        <v>67</v>
      </c>
      <c r="F639">
        <v>1</v>
      </c>
      <c r="G639">
        <v>14.799132</v>
      </c>
      <c r="H639">
        <v>8.6652439999999995</v>
      </c>
      <c r="I639">
        <v>3.7658619999999998</v>
      </c>
      <c r="J639">
        <v>5.7058999999999999E-2</v>
      </c>
      <c r="K639" t="str">
        <f t="shared" si="18"/>
        <v>7</v>
      </c>
      <c r="L639" t="s">
        <v>65</v>
      </c>
      <c r="M639" t="s">
        <v>66</v>
      </c>
      <c r="N6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39" s="13" t="e">
        <f>VLOOKUP(TableMPI[[#This Row],[Label]],TableAvg[],2,FALSE)</f>
        <v>#N/A</v>
      </c>
      <c r="P639" s="13" t="e">
        <f>VLOOKUP(TableMPI[[#This Row],[Label]],TableAvg[],3,FALSE)</f>
        <v>#N/A</v>
      </c>
      <c r="Q639" s="13" t="e">
        <f>TableMPI[[#This Row],[Avg]]-$U$2*TableMPI[[#This Row],[StdDev]]</f>
        <v>#N/A</v>
      </c>
      <c r="R639" s="13" t="e">
        <f>TableMPI[[#This Row],[Avg]]+$U$2*TableMPI[[#This Row],[StdDev]]</f>
        <v>#N/A</v>
      </c>
      <c r="S639" s="13" t="e">
        <f>IF(AND(TableMPI[[#This Row],[total_time]]&gt;=TableMPI[[#This Row],[Low]], TableMPI[[#This Row],[total_time]]&lt;=TableMPI[[#This Row],[High]]),1,0)</f>
        <v>#N/A</v>
      </c>
    </row>
    <row r="640" spans="1:19" x14ac:dyDescent="0.25">
      <c r="A640" t="s">
        <v>15</v>
      </c>
      <c r="B640">
        <v>10000</v>
      </c>
      <c r="C640">
        <v>100</v>
      </c>
      <c r="D640">
        <v>100000</v>
      </c>
      <c r="E640">
        <v>66</v>
      </c>
      <c r="F640">
        <v>1</v>
      </c>
      <c r="G640">
        <v>18.817803000000001</v>
      </c>
      <c r="H640">
        <v>12.69516</v>
      </c>
      <c r="I640">
        <v>7.2761199999999997</v>
      </c>
      <c r="J640">
        <v>0.11194</v>
      </c>
      <c r="K640" t="str">
        <f t="shared" si="18"/>
        <v>7</v>
      </c>
      <c r="L640" t="s">
        <v>65</v>
      </c>
      <c r="M640" t="s">
        <v>66</v>
      </c>
      <c r="N6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640" s="13" t="e">
        <f>VLOOKUP(TableMPI[[#This Row],[Label]],TableAvg[],2,FALSE)</f>
        <v>#N/A</v>
      </c>
      <c r="P640" s="13" t="e">
        <f>VLOOKUP(TableMPI[[#This Row],[Label]],TableAvg[],3,FALSE)</f>
        <v>#N/A</v>
      </c>
      <c r="Q640" s="13" t="e">
        <f>TableMPI[[#This Row],[Avg]]-$U$2*TableMPI[[#This Row],[StdDev]]</f>
        <v>#N/A</v>
      </c>
      <c r="R640" s="13" t="e">
        <f>TableMPI[[#This Row],[Avg]]+$U$2*TableMPI[[#This Row],[StdDev]]</f>
        <v>#N/A</v>
      </c>
      <c r="S640" s="13" t="e">
        <f>IF(AND(TableMPI[[#This Row],[total_time]]&gt;=TableMPI[[#This Row],[Low]], TableMPI[[#This Row],[total_time]]&lt;=TableMPI[[#This Row],[High]]),1,0)</f>
        <v>#N/A</v>
      </c>
    </row>
    <row r="641" spans="1:19" x14ac:dyDescent="0.25">
      <c r="A641" t="s">
        <v>15</v>
      </c>
      <c r="B641">
        <v>10000</v>
      </c>
      <c r="C641">
        <v>100</v>
      </c>
      <c r="D641">
        <v>100000</v>
      </c>
      <c r="E641">
        <v>65</v>
      </c>
      <c r="F641">
        <v>1</v>
      </c>
      <c r="G641">
        <v>23.449662</v>
      </c>
      <c r="H641">
        <v>17.21848</v>
      </c>
      <c r="I641">
        <v>3.7547470000000001</v>
      </c>
      <c r="J641">
        <v>5.8667999999999998E-2</v>
      </c>
      <c r="K641" t="str">
        <f t="shared" si="18"/>
        <v>7</v>
      </c>
      <c r="L641" t="s">
        <v>65</v>
      </c>
      <c r="M641" t="s">
        <v>66</v>
      </c>
      <c r="N6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641" s="13" t="e">
        <f>VLOOKUP(TableMPI[[#This Row],[Label]],TableAvg[],2,FALSE)</f>
        <v>#N/A</v>
      </c>
      <c r="P641" s="13" t="e">
        <f>VLOOKUP(TableMPI[[#This Row],[Label]],TableAvg[],3,FALSE)</f>
        <v>#N/A</v>
      </c>
      <c r="Q641" s="13" t="e">
        <f>TableMPI[[#This Row],[Avg]]-$U$2*TableMPI[[#This Row],[StdDev]]</f>
        <v>#N/A</v>
      </c>
      <c r="R641" s="13" t="e">
        <f>TableMPI[[#This Row],[Avg]]+$U$2*TableMPI[[#This Row],[StdDev]]</f>
        <v>#N/A</v>
      </c>
      <c r="S641" s="13" t="e">
        <f>IF(AND(TableMPI[[#This Row],[total_time]]&gt;=TableMPI[[#This Row],[Low]], TableMPI[[#This Row],[total_time]]&lt;=TableMPI[[#This Row],[High]]),1,0)</f>
        <v>#N/A</v>
      </c>
    </row>
    <row r="642" spans="1:19" x14ac:dyDescent="0.25">
      <c r="A642" t="s">
        <v>15</v>
      </c>
      <c r="B642">
        <v>10000</v>
      </c>
      <c r="C642">
        <v>100</v>
      </c>
      <c r="D642">
        <v>100000</v>
      </c>
      <c r="E642">
        <v>64</v>
      </c>
      <c r="F642">
        <v>1</v>
      </c>
      <c r="G642">
        <v>12.643506</v>
      </c>
      <c r="H642">
        <v>6.3299060000000003</v>
      </c>
      <c r="I642">
        <v>5.026491</v>
      </c>
      <c r="J642">
        <v>7.9785999999999996E-2</v>
      </c>
      <c r="K642" t="str">
        <f t="shared" si="18"/>
        <v>7</v>
      </c>
      <c r="L642" t="s">
        <v>65</v>
      </c>
      <c r="M642" t="s">
        <v>66</v>
      </c>
      <c r="N6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642" s="13">
        <f>VLOOKUP(TableMPI[[#This Row],[Label]],TableAvg[],2,FALSE)</f>
        <v>0</v>
      </c>
      <c r="P642" s="13">
        <f>VLOOKUP(TableMPI[[#This Row],[Label]],TableAvg[],3,FALSE)</f>
        <v>0</v>
      </c>
      <c r="Q642" s="13">
        <f>TableMPI[[#This Row],[Avg]]-$U$2*TableMPI[[#This Row],[StdDev]]</f>
        <v>0</v>
      </c>
      <c r="R642" s="13">
        <f>TableMPI[[#This Row],[Avg]]+$U$2*TableMPI[[#This Row],[StdDev]]</f>
        <v>0</v>
      </c>
      <c r="S642" s="13">
        <v>1</v>
      </c>
    </row>
    <row r="643" spans="1:19" x14ac:dyDescent="0.25">
      <c r="A643" t="s">
        <v>15</v>
      </c>
      <c r="B643">
        <v>10000</v>
      </c>
      <c r="C643">
        <v>100</v>
      </c>
      <c r="D643">
        <v>100000</v>
      </c>
      <c r="E643">
        <v>63</v>
      </c>
      <c r="F643">
        <v>1</v>
      </c>
      <c r="G643">
        <v>22.757247</v>
      </c>
      <c r="H643">
        <v>16.37895</v>
      </c>
      <c r="I643">
        <v>3.969131</v>
      </c>
      <c r="J643">
        <v>6.4018000000000005E-2</v>
      </c>
      <c r="K643" t="str">
        <f t="shared" si="18"/>
        <v>7</v>
      </c>
      <c r="L643" t="s">
        <v>65</v>
      </c>
      <c r="M643" t="s">
        <v>66</v>
      </c>
      <c r="N6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643" s="13">
        <f>VLOOKUP(TableMPI[[#This Row],[Label]],TableAvg[],2,FALSE)</f>
        <v>0</v>
      </c>
      <c r="P643" s="13">
        <f>VLOOKUP(TableMPI[[#This Row],[Label]],TableAvg[],3,FALSE)</f>
        <v>0</v>
      </c>
      <c r="Q643" s="13">
        <f>TableMPI[[#This Row],[Avg]]-$U$2*TableMPI[[#This Row],[StdDev]]</f>
        <v>0</v>
      </c>
      <c r="R643" s="13">
        <f>TableMPI[[#This Row],[Avg]]+$U$2*TableMPI[[#This Row],[StdDev]]</f>
        <v>0</v>
      </c>
      <c r="S643" s="13">
        <v>1</v>
      </c>
    </row>
    <row r="644" spans="1:19" x14ac:dyDescent="0.25">
      <c r="A644" t="s">
        <v>15</v>
      </c>
      <c r="B644">
        <v>10000</v>
      </c>
      <c r="C644">
        <v>100</v>
      </c>
      <c r="D644">
        <v>100000</v>
      </c>
      <c r="E644">
        <v>62</v>
      </c>
      <c r="F644">
        <v>1</v>
      </c>
      <c r="G644">
        <v>17.623808</v>
      </c>
      <c r="H644">
        <v>11.185326999999999</v>
      </c>
      <c r="I644">
        <v>17.865075999999998</v>
      </c>
      <c r="J644">
        <v>0.29287000000000002</v>
      </c>
      <c r="K644" t="str">
        <f t="shared" si="18"/>
        <v>7</v>
      </c>
      <c r="L644" t="s">
        <v>65</v>
      </c>
      <c r="M644" t="s">
        <v>66</v>
      </c>
      <c r="N6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644" s="13">
        <f>VLOOKUP(TableMPI[[#This Row],[Label]],TableAvg[],2,FALSE)</f>
        <v>0</v>
      </c>
      <c r="P644" s="13">
        <f>VLOOKUP(TableMPI[[#This Row],[Label]],TableAvg[],3,FALSE)</f>
        <v>0</v>
      </c>
      <c r="Q644" s="13">
        <f>TableMPI[[#This Row],[Avg]]-$U$2*TableMPI[[#This Row],[StdDev]]</f>
        <v>0</v>
      </c>
      <c r="R644" s="13">
        <f>TableMPI[[#This Row],[Avg]]+$U$2*TableMPI[[#This Row],[StdDev]]</f>
        <v>0</v>
      </c>
      <c r="S644" s="13">
        <v>1</v>
      </c>
    </row>
    <row r="645" spans="1:19" x14ac:dyDescent="0.25">
      <c r="A645" t="s">
        <v>15</v>
      </c>
      <c r="B645">
        <v>10000</v>
      </c>
      <c r="C645">
        <v>100</v>
      </c>
      <c r="D645">
        <v>100000</v>
      </c>
      <c r="E645">
        <v>61</v>
      </c>
      <c r="F645">
        <v>1</v>
      </c>
      <c r="G645">
        <v>13.235046000000001</v>
      </c>
      <c r="H645">
        <v>6.7287270000000001</v>
      </c>
      <c r="I645">
        <v>5.6741400000000004</v>
      </c>
      <c r="J645">
        <v>9.4569E-2</v>
      </c>
      <c r="K645" t="str">
        <f t="shared" si="18"/>
        <v>7</v>
      </c>
      <c r="L645" t="s">
        <v>65</v>
      </c>
      <c r="M645" t="s">
        <v>66</v>
      </c>
      <c r="N6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645" s="13">
        <f>VLOOKUP(TableMPI[[#This Row],[Label]],TableAvg[],2,FALSE)</f>
        <v>0</v>
      </c>
      <c r="P645" s="13">
        <f>VLOOKUP(TableMPI[[#This Row],[Label]],TableAvg[],3,FALSE)</f>
        <v>0</v>
      </c>
      <c r="Q645" s="13">
        <f>TableMPI[[#This Row],[Avg]]-$U$2*TableMPI[[#This Row],[StdDev]]</f>
        <v>0</v>
      </c>
      <c r="R645" s="13">
        <f>TableMPI[[#This Row],[Avg]]+$U$2*TableMPI[[#This Row],[StdDev]]</f>
        <v>0</v>
      </c>
      <c r="S645" s="13">
        <v>1</v>
      </c>
    </row>
    <row r="646" spans="1:19" x14ac:dyDescent="0.25">
      <c r="A646" t="s">
        <v>15</v>
      </c>
      <c r="B646">
        <v>10000</v>
      </c>
      <c r="C646">
        <v>100</v>
      </c>
      <c r="D646">
        <v>100000</v>
      </c>
      <c r="E646">
        <v>60</v>
      </c>
      <c r="F646">
        <v>1</v>
      </c>
      <c r="G646">
        <v>22.920836000000001</v>
      </c>
      <c r="H646">
        <v>16.166861000000001</v>
      </c>
      <c r="I646">
        <v>3.5584030000000002</v>
      </c>
      <c r="J646">
        <v>6.0311999999999998E-2</v>
      </c>
      <c r="K646" t="str">
        <f t="shared" si="18"/>
        <v>7</v>
      </c>
      <c r="L646" t="s">
        <v>65</v>
      </c>
      <c r="M646" t="s">
        <v>66</v>
      </c>
      <c r="N6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646" s="13">
        <f>VLOOKUP(TableMPI[[#This Row],[Label]],TableAvg[],2,FALSE)</f>
        <v>0</v>
      </c>
      <c r="P646" s="13">
        <f>VLOOKUP(TableMPI[[#This Row],[Label]],TableAvg[],3,FALSE)</f>
        <v>0</v>
      </c>
      <c r="Q646" s="13">
        <f>TableMPI[[#This Row],[Avg]]-$U$2*TableMPI[[#This Row],[StdDev]]</f>
        <v>0</v>
      </c>
      <c r="R646" s="13">
        <f>TableMPI[[#This Row],[Avg]]+$U$2*TableMPI[[#This Row],[StdDev]]</f>
        <v>0</v>
      </c>
      <c r="S646" s="13">
        <v>1</v>
      </c>
    </row>
    <row r="647" spans="1:19" x14ac:dyDescent="0.25">
      <c r="A647" t="s">
        <v>15</v>
      </c>
      <c r="B647">
        <v>10000</v>
      </c>
      <c r="C647">
        <v>100</v>
      </c>
      <c r="D647">
        <v>100000</v>
      </c>
      <c r="E647">
        <v>59</v>
      </c>
      <c r="F647">
        <v>1</v>
      </c>
      <c r="G647">
        <v>21.001725</v>
      </c>
      <c r="H647">
        <v>14.091597999999999</v>
      </c>
      <c r="I647">
        <v>6.5187090000000003</v>
      </c>
      <c r="J647">
        <v>0.11239200000000001</v>
      </c>
      <c r="K647" t="str">
        <f t="shared" ref="K647:K710" si="19">MID(M647,22,1)</f>
        <v>7</v>
      </c>
      <c r="L647" t="s">
        <v>65</v>
      </c>
      <c r="M647" t="s">
        <v>66</v>
      </c>
      <c r="N6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647" s="13">
        <f>VLOOKUP(TableMPI[[#This Row],[Label]],TableAvg[],2,FALSE)</f>
        <v>0</v>
      </c>
      <c r="P647" s="13">
        <f>VLOOKUP(TableMPI[[#This Row],[Label]],TableAvg[],3,FALSE)</f>
        <v>0</v>
      </c>
      <c r="Q647" s="13">
        <f>TableMPI[[#This Row],[Avg]]-$U$2*TableMPI[[#This Row],[StdDev]]</f>
        <v>0</v>
      </c>
      <c r="R647" s="13">
        <f>TableMPI[[#This Row],[Avg]]+$U$2*TableMPI[[#This Row],[StdDev]]</f>
        <v>0</v>
      </c>
      <c r="S647" s="13">
        <v>1</v>
      </c>
    </row>
    <row r="648" spans="1:19" x14ac:dyDescent="0.25">
      <c r="A648" t="s">
        <v>15</v>
      </c>
      <c r="B648">
        <v>10000</v>
      </c>
      <c r="C648">
        <v>100</v>
      </c>
      <c r="D648">
        <v>100000</v>
      </c>
      <c r="E648">
        <v>58</v>
      </c>
      <c r="F648">
        <v>1</v>
      </c>
      <c r="G648">
        <v>13.541874999999999</v>
      </c>
      <c r="H648">
        <v>6.5185430000000002</v>
      </c>
      <c r="I648">
        <v>6.3962009999999996</v>
      </c>
      <c r="J648">
        <v>0.11221399999999999</v>
      </c>
      <c r="K648" t="str">
        <f t="shared" si="19"/>
        <v>7</v>
      </c>
      <c r="L648" t="s">
        <v>65</v>
      </c>
      <c r="M648" t="s">
        <v>66</v>
      </c>
      <c r="N6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648" s="13">
        <f>VLOOKUP(TableMPI[[#This Row],[Label]],TableAvg[],2,FALSE)</f>
        <v>0</v>
      </c>
      <c r="P648" s="13">
        <f>VLOOKUP(TableMPI[[#This Row],[Label]],TableAvg[],3,FALSE)</f>
        <v>0</v>
      </c>
      <c r="Q648" s="13">
        <f>TableMPI[[#This Row],[Avg]]-$U$2*TableMPI[[#This Row],[StdDev]]</f>
        <v>0</v>
      </c>
      <c r="R648" s="13">
        <f>TableMPI[[#This Row],[Avg]]+$U$2*TableMPI[[#This Row],[StdDev]]</f>
        <v>0</v>
      </c>
      <c r="S648" s="13">
        <v>1</v>
      </c>
    </row>
    <row r="649" spans="1:19" x14ac:dyDescent="0.25">
      <c r="A649" t="s">
        <v>15</v>
      </c>
      <c r="B649">
        <v>10000</v>
      </c>
      <c r="C649">
        <v>100</v>
      </c>
      <c r="D649">
        <v>100000</v>
      </c>
      <c r="E649">
        <v>57</v>
      </c>
      <c r="F649">
        <v>1</v>
      </c>
      <c r="G649">
        <v>14.219938000000001</v>
      </c>
      <c r="H649">
        <v>7.0727960000000003</v>
      </c>
      <c r="I649">
        <v>5.540692</v>
      </c>
      <c r="J649">
        <v>9.8941000000000001E-2</v>
      </c>
      <c r="K649" t="str">
        <f t="shared" si="19"/>
        <v>7</v>
      </c>
      <c r="L649" t="s">
        <v>65</v>
      </c>
      <c r="M649" t="s">
        <v>66</v>
      </c>
      <c r="N6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649" s="13">
        <f>VLOOKUP(TableMPI[[#This Row],[Label]],TableAvg[],2,FALSE)</f>
        <v>0</v>
      </c>
      <c r="P649" s="13">
        <f>VLOOKUP(TableMPI[[#This Row],[Label]],TableAvg[],3,FALSE)</f>
        <v>0</v>
      </c>
      <c r="Q649" s="13">
        <f>TableMPI[[#This Row],[Avg]]-$U$2*TableMPI[[#This Row],[StdDev]]</f>
        <v>0</v>
      </c>
      <c r="R649" s="13">
        <f>TableMPI[[#This Row],[Avg]]+$U$2*TableMPI[[#This Row],[StdDev]]</f>
        <v>0</v>
      </c>
      <c r="S649" s="13">
        <v>1</v>
      </c>
    </row>
    <row r="650" spans="1:19" x14ac:dyDescent="0.25">
      <c r="A650" t="s">
        <v>15</v>
      </c>
      <c r="B650">
        <v>10000</v>
      </c>
      <c r="C650">
        <v>100</v>
      </c>
      <c r="D650">
        <v>100000</v>
      </c>
      <c r="E650">
        <v>56</v>
      </c>
      <c r="F650">
        <v>1</v>
      </c>
      <c r="G650">
        <v>18.408871000000001</v>
      </c>
      <c r="H650">
        <v>11.121162</v>
      </c>
      <c r="I650">
        <v>5.4966379999999999</v>
      </c>
      <c r="J650">
        <v>9.9939E-2</v>
      </c>
      <c r="K650" t="str">
        <f t="shared" si="19"/>
        <v>7</v>
      </c>
      <c r="L650" t="s">
        <v>65</v>
      </c>
      <c r="M650" t="s">
        <v>66</v>
      </c>
      <c r="N6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650" s="13">
        <f>VLOOKUP(TableMPI[[#This Row],[Label]],TableAvg[],2,FALSE)</f>
        <v>0</v>
      </c>
      <c r="P650" s="13">
        <f>VLOOKUP(TableMPI[[#This Row],[Label]],TableAvg[],3,FALSE)</f>
        <v>0</v>
      </c>
      <c r="Q650" s="13">
        <f>TableMPI[[#This Row],[Avg]]-$U$2*TableMPI[[#This Row],[StdDev]]</f>
        <v>0</v>
      </c>
      <c r="R650" s="13">
        <f>TableMPI[[#This Row],[Avg]]+$U$2*TableMPI[[#This Row],[StdDev]]</f>
        <v>0</v>
      </c>
      <c r="S650" s="13">
        <v>1</v>
      </c>
    </row>
    <row r="651" spans="1:19" x14ac:dyDescent="0.25">
      <c r="A651" t="s">
        <v>15</v>
      </c>
      <c r="B651">
        <v>10000</v>
      </c>
      <c r="C651">
        <v>100</v>
      </c>
      <c r="D651">
        <v>100000</v>
      </c>
      <c r="E651">
        <v>55</v>
      </c>
      <c r="F651">
        <v>1</v>
      </c>
      <c r="G651">
        <v>13.437654999999999</v>
      </c>
      <c r="H651">
        <v>6.0465999999999998</v>
      </c>
      <c r="I651">
        <v>5.0638259999999997</v>
      </c>
      <c r="J651">
        <v>9.3774999999999997E-2</v>
      </c>
      <c r="K651" t="str">
        <f t="shared" si="19"/>
        <v>7</v>
      </c>
      <c r="L651" t="s">
        <v>65</v>
      </c>
      <c r="M651" t="s">
        <v>66</v>
      </c>
      <c r="N6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651" s="13">
        <f>VLOOKUP(TableMPI[[#This Row],[Label]],TableAvg[],2,FALSE)</f>
        <v>0</v>
      </c>
      <c r="P651" s="13">
        <f>VLOOKUP(TableMPI[[#This Row],[Label]],TableAvg[],3,FALSE)</f>
        <v>0</v>
      </c>
      <c r="Q651" s="13">
        <f>TableMPI[[#This Row],[Avg]]-$U$2*TableMPI[[#This Row],[StdDev]]</f>
        <v>0</v>
      </c>
      <c r="R651" s="13">
        <f>TableMPI[[#This Row],[Avg]]+$U$2*TableMPI[[#This Row],[StdDev]]</f>
        <v>0</v>
      </c>
      <c r="S651" s="13">
        <v>1</v>
      </c>
    </row>
    <row r="652" spans="1:19" x14ac:dyDescent="0.25">
      <c r="A652" t="s">
        <v>15</v>
      </c>
      <c r="B652">
        <v>10000</v>
      </c>
      <c r="C652">
        <v>100</v>
      </c>
      <c r="D652">
        <v>100000</v>
      </c>
      <c r="E652">
        <v>54</v>
      </c>
      <c r="F652">
        <v>1</v>
      </c>
      <c r="G652">
        <v>25.569790000000001</v>
      </c>
      <c r="H652">
        <v>18.105930000000001</v>
      </c>
      <c r="I652">
        <v>6.4145589999999997</v>
      </c>
      <c r="J652">
        <v>0.121029</v>
      </c>
      <c r="K652" t="str">
        <f t="shared" si="19"/>
        <v>7</v>
      </c>
      <c r="L652" t="s">
        <v>65</v>
      </c>
      <c r="M652" t="s">
        <v>66</v>
      </c>
      <c r="N6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652" s="13">
        <f>VLOOKUP(TableMPI[[#This Row],[Label]],TableAvg[],2,FALSE)</f>
        <v>0</v>
      </c>
      <c r="P652" s="13">
        <f>VLOOKUP(TableMPI[[#This Row],[Label]],TableAvg[],3,FALSE)</f>
        <v>0</v>
      </c>
      <c r="Q652" s="13">
        <f>TableMPI[[#This Row],[Avg]]-$U$2*TableMPI[[#This Row],[StdDev]]</f>
        <v>0</v>
      </c>
      <c r="R652" s="13">
        <f>TableMPI[[#This Row],[Avg]]+$U$2*TableMPI[[#This Row],[StdDev]]</f>
        <v>0</v>
      </c>
      <c r="S652" s="13">
        <v>1</v>
      </c>
    </row>
    <row r="653" spans="1:19" x14ac:dyDescent="0.25">
      <c r="A653" t="s">
        <v>15</v>
      </c>
      <c r="B653">
        <v>10000</v>
      </c>
      <c r="C653">
        <v>100</v>
      </c>
      <c r="D653">
        <v>100000</v>
      </c>
      <c r="E653">
        <v>53</v>
      </c>
      <c r="F653">
        <v>1</v>
      </c>
      <c r="G653">
        <v>25.706548999999999</v>
      </c>
      <c r="H653">
        <v>18.222221999999999</v>
      </c>
      <c r="I653">
        <v>9.3482920000000007</v>
      </c>
      <c r="J653">
        <v>0.17977499999999999</v>
      </c>
      <c r="K653" t="str">
        <f t="shared" si="19"/>
        <v>7</v>
      </c>
      <c r="L653" t="s">
        <v>65</v>
      </c>
      <c r="M653" t="s">
        <v>66</v>
      </c>
      <c r="N6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653" s="13">
        <f>VLOOKUP(TableMPI[[#This Row],[Label]],TableAvg[],2,FALSE)</f>
        <v>0</v>
      </c>
      <c r="P653" s="13">
        <f>VLOOKUP(TableMPI[[#This Row],[Label]],TableAvg[],3,FALSE)</f>
        <v>0</v>
      </c>
      <c r="Q653" s="13">
        <f>TableMPI[[#This Row],[Avg]]-$U$2*TableMPI[[#This Row],[StdDev]]</f>
        <v>0</v>
      </c>
      <c r="R653" s="13">
        <f>TableMPI[[#This Row],[Avg]]+$U$2*TableMPI[[#This Row],[StdDev]]</f>
        <v>0</v>
      </c>
      <c r="S653" s="13">
        <v>1</v>
      </c>
    </row>
    <row r="654" spans="1:19" x14ac:dyDescent="0.25">
      <c r="A654" t="s">
        <v>15</v>
      </c>
      <c r="B654">
        <v>10000</v>
      </c>
      <c r="C654">
        <v>100</v>
      </c>
      <c r="D654">
        <v>100000</v>
      </c>
      <c r="E654">
        <v>52</v>
      </c>
      <c r="F654">
        <v>1</v>
      </c>
      <c r="G654">
        <v>12.981171</v>
      </c>
      <c r="H654">
        <v>5.2258589999999998</v>
      </c>
      <c r="I654">
        <v>4.5392619999999999</v>
      </c>
      <c r="J654">
        <v>8.9005000000000001E-2</v>
      </c>
      <c r="K654" t="str">
        <f t="shared" si="19"/>
        <v>7</v>
      </c>
      <c r="L654" t="s">
        <v>65</v>
      </c>
      <c r="M654" t="s">
        <v>66</v>
      </c>
      <c r="N6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654" s="13">
        <f>VLOOKUP(TableMPI[[#This Row],[Label]],TableAvg[],2,FALSE)</f>
        <v>0</v>
      </c>
      <c r="P654" s="13">
        <f>VLOOKUP(TableMPI[[#This Row],[Label]],TableAvg[],3,FALSE)</f>
        <v>0</v>
      </c>
      <c r="Q654" s="13">
        <f>TableMPI[[#This Row],[Avg]]-$U$2*TableMPI[[#This Row],[StdDev]]</f>
        <v>0</v>
      </c>
      <c r="R654" s="13">
        <f>TableMPI[[#This Row],[Avg]]+$U$2*TableMPI[[#This Row],[StdDev]]</f>
        <v>0</v>
      </c>
      <c r="S654" s="13">
        <v>1</v>
      </c>
    </row>
    <row r="655" spans="1:19" x14ac:dyDescent="0.25">
      <c r="A655" t="s">
        <v>15</v>
      </c>
      <c r="B655">
        <v>10000</v>
      </c>
      <c r="C655">
        <v>100</v>
      </c>
      <c r="D655">
        <v>100000</v>
      </c>
      <c r="E655">
        <v>51</v>
      </c>
      <c r="F655">
        <v>1</v>
      </c>
      <c r="G655">
        <v>12.493838</v>
      </c>
      <c r="H655">
        <v>4.6928840000000003</v>
      </c>
      <c r="I655">
        <v>6.0496290000000004</v>
      </c>
      <c r="J655">
        <v>0.120993</v>
      </c>
      <c r="K655" t="str">
        <f t="shared" si="19"/>
        <v>7</v>
      </c>
      <c r="L655" t="s">
        <v>65</v>
      </c>
      <c r="M655" t="s">
        <v>66</v>
      </c>
      <c r="N6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655" s="13">
        <f>VLOOKUP(TableMPI[[#This Row],[Label]],TableAvg[],2,FALSE)</f>
        <v>0</v>
      </c>
      <c r="P655" s="13">
        <f>VLOOKUP(TableMPI[[#This Row],[Label]],TableAvg[],3,FALSE)</f>
        <v>0</v>
      </c>
      <c r="Q655" s="13">
        <f>TableMPI[[#This Row],[Avg]]-$U$2*TableMPI[[#This Row],[StdDev]]</f>
        <v>0</v>
      </c>
      <c r="R655" s="13">
        <f>TableMPI[[#This Row],[Avg]]+$U$2*TableMPI[[#This Row],[StdDev]]</f>
        <v>0</v>
      </c>
      <c r="S655" s="13">
        <v>1</v>
      </c>
    </row>
    <row r="656" spans="1:19" x14ac:dyDescent="0.25">
      <c r="A656" t="s">
        <v>15</v>
      </c>
      <c r="B656">
        <v>10000</v>
      </c>
      <c r="C656">
        <v>100</v>
      </c>
      <c r="D656">
        <v>100000</v>
      </c>
      <c r="E656">
        <v>50</v>
      </c>
      <c r="F656">
        <v>1</v>
      </c>
      <c r="G656">
        <v>23.083649000000001</v>
      </c>
      <c r="H656">
        <v>15.043593</v>
      </c>
      <c r="I656">
        <v>5.4413910000000003</v>
      </c>
      <c r="J656">
        <v>0.11104899999999999</v>
      </c>
      <c r="K656" t="str">
        <f t="shared" si="19"/>
        <v>7</v>
      </c>
      <c r="L656" t="s">
        <v>65</v>
      </c>
      <c r="M656" t="s">
        <v>66</v>
      </c>
      <c r="N6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656" s="13">
        <f>VLOOKUP(TableMPI[[#This Row],[Label]],TableAvg[],2,FALSE)</f>
        <v>0</v>
      </c>
      <c r="P656" s="13">
        <f>VLOOKUP(TableMPI[[#This Row],[Label]],TableAvg[],3,FALSE)</f>
        <v>0</v>
      </c>
      <c r="Q656" s="13">
        <f>TableMPI[[#This Row],[Avg]]-$U$2*TableMPI[[#This Row],[StdDev]]</f>
        <v>0</v>
      </c>
      <c r="R656" s="13">
        <f>TableMPI[[#This Row],[Avg]]+$U$2*TableMPI[[#This Row],[StdDev]]</f>
        <v>0</v>
      </c>
      <c r="S656" s="13">
        <v>1</v>
      </c>
    </row>
    <row r="657" spans="1:19" x14ac:dyDescent="0.25">
      <c r="A657" t="s">
        <v>15</v>
      </c>
      <c r="B657">
        <v>10000</v>
      </c>
      <c r="C657">
        <v>100</v>
      </c>
      <c r="D657">
        <v>100000</v>
      </c>
      <c r="E657">
        <v>49</v>
      </c>
      <c r="F657">
        <v>1</v>
      </c>
      <c r="G657">
        <v>12.224914</v>
      </c>
      <c r="H657">
        <v>4.1488690000000004</v>
      </c>
      <c r="I657">
        <v>5.8277489999999998</v>
      </c>
      <c r="J657">
        <v>0.12141100000000001</v>
      </c>
      <c r="K657" t="str">
        <f t="shared" si="19"/>
        <v>7</v>
      </c>
      <c r="L657" t="s">
        <v>65</v>
      </c>
      <c r="M657" t="s">
        <v>66</v>
      </c>
      <c r="N6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657" s="13">
        <f>VLOOKUP(TableMPI[[#This Row],[Label]],TableAvg[],2,FALSE)</f>
        <v>0</v>
      </c>
      <c r="P657" s="13">
        <f>VLOOKUP(TableMPI[[#This Row],[Label]],TableAvg[],3,FALSE)</f>
        <v>0</v>
      </c>
      <c r="Q657" s="13">
        <f>TableMPI[[#This Row],[Avg]]-$U$2*TableMPI[[#This Row],[StdDev]]</f>
        <v>0</v>
      </c>
      <c r="R657" s="13">
        <f>TableMPI[[#This Row],[Avg]]+$U$2*TableMPI[[#This Row],[StdDev]]</f>
        <v>0</v>
      </c>
      <c r="S657" s="13">
        <v>1</v>
      </c>
    </row>
    <row r="658" spans="1:19" x14ac:dyDescent="0.25">
      <c r="A658" t="s">
        <v>15</v>
      </c>
      <c r="B658">
        <v>10000</v>
      </c>
      <c r="C658">
        <v>100</v>
      </c>
      <c r="D658">
        <v>100000</v>
      </c>
      <c r="E658">
        <v>48</v>
      </c>
      <c r="F658">
        <v>1</v>
      </c>
      <c r="G658">
        <v>17.975342000000001</v>
      </c>
      <c r="H658">
        <v>9.7948380000000004</v>
      </c>
      <c r="I658">
        <v>4.45784</v>
      </c>
      <c r="J658">
        <v>9.4848000000000002E-2</v>
      </c>
      <c r="K658" t="str">
        <f t="shared" si="19"/>
        <v>7</v>
      </c>
      <c r="L658" t="s">
        <v>65</v>
      </c>
      <c r="M658" t="s">
        <v>66</v>
      </c>
      <c r="N6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658" s="13">
        <f>VLOOKUP(TableMPI[[#This Row],[Label]],TableAvg[],2,FALSE)</f>
        <v>0</v>
      </c>
      <c r="P658" s="13">
        <f>VLOOKUP(TableMPI[[#This Row],[Label]],TableAvg[],3,FALSE)</f>
        <v>0</v>
      </c>
      <c r="Q658" s="13">
        <f>TableMPI[[#This Row],[Avg]]-$U$2*TableMPI[[#This Row],[StdDev]]</f>
        <v>0</v>
      </c>
      <c r="R658" s="13">
        <f>TableMPI[[#This Row],[Avg]]+$U$2*TableMPI[[#This Row],[StdDev]]</f>
        <v>0</v>
      </c>
      <c r="S658" s="13">
        <v>1</v>
      </c>
    </row>
    <row r="659" spans="1:19" x14ac:dyDescent="0.25">
      <c r="A659" t="s">
        <v>15</v>
      </c>
      <c r="B659">
        <v>10000</v>
      </c>
      <c r="C659">
        <v>100</v>
      </c>
      <c r="D659">
        <v>100000</v>
      </c>
      <c r="E659">
        <v>47</v>
      </c>
      <c r="F659">
        <v>1</v>
      </c>
      <c r="G659">
        <v>14.64476</v>
      </c>
      <c r="H659">
        <v>6.2072700000000003</v>
      </c>
      <c r="I659">
        <v>11.342817</v>
      </c>
      <c r="J659">
        <v>0.246583</v>
      </c>
      <c r="K659" t="str">
        <f t="shared" si="19"/>
        <v>7</v>
      </c>
      <c r="L659" t="s">
        <v>65</v>
      </c>
      <c r="M659" t="s">
        <v>66</v>
      </c>
      <c r="N6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659" s="13">
        <f>VLOOKUP(TableMPI[[#This Row],[Label]],TableAvg[],2,FALSE)</f>
        <v>0</v>
      </c>
      <c r="P659" s="13">
        <f>VLOOKUP(TableMPI[[#This Row],[Label]],TableAvg[],3,FALSE)</f>
        <v>0</v>
      </c>
      <c r="Q659" s="13">
        <f>TableMPI[[#This Row],[Avg]]-$U$2*TableMPI[[#This Row],[StdDev]]</f>
        <v>0</v>
      </c>
      <c r="R659" s="13">
        <f>TableMPI[[#This Row],[Avg]]+$U$2*TableMPI[[#This Row],[StdDev]]</f>
        <v>0</v>
      </c>
      <c r="S659" s="13">
        <v>1</v>
      </c>
    </row>
    <row r="660" spans="1:19" x14ac:dyDescent="0.25">
      <c r="A660" t="s">
        <v>15</v>
      </c>
      <c r="B660">
        <v>10000</v>
      </c>
      <c r="C660">
        <v>100</v>
      </c>
      <c r="D660">
        <v>100000</v>
      </c>
      <c r="E660">
        <v>46</v>
      </c>
      <c r="F660">
        <v>1</v>
      </c>
      <c r="G660">
        <v>21.901063000000001</v>
      </c>
      <c r="H660">
        <v>13.437931000000001</v>
      </c>
      <c r="I660">
        <v>7.8826029999999996</v>
      </c>
      <c r="J660">
        <v>0.17516899999999999</v>
      </c>
      <c r="K660" t="str">
        <f t="shared" si="19"/>
        <v>7</v>
      </c>
      <c r="L660" t="s">
        <v>65</v>
      </c>
      <c r="M660" t="s">
        <v>66</v>
      </c>
      <c r="N6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660" s="13">
        <f>VLOOKUP(TableMPI[[#This Row],[Label]],TableAvg[],2,FALSE)</f>
        <v>0</v>
      </c>
      <c r="P660" s="13">
        <f>VLOOKUP(TableMPI[[#This Row],[Label]],TableAvg[],3,FALSE)</f>
        <v>0</v>
      </c>
      <c r="Q660" s="13">
        <f>TableMPI[[#This Row],[Avg]]-$U$2*TableMPI[[#This Row],[StdDev]]</f>
        <v>0</v>
      </c>
      <c r="R660" s="13">
        <f>TableMPI[[#This Row],[Avg]]+$U$2*TableMPI[[#This Row],[StdDev]]</f>
        <v>0</v>
      </c>
      <c r="S660" s="13">
        <v>1</v>
      </c>
    </row>
    <row r="661" spans="1:19" x14ac:dyDescent="0.25">
      <c r="A661" t="s">
        <v>15</v>
      </c>
      <c r="B661">
        <v>10000</v>
      </c>
      <c r="C661">
        <v>100</v>
      </c>
      <c r="D661">
        <v>100000</v>
      </c>
      <c r="E661">
        <v>45</v>
      </c>
      <c r="F661">
        <v>1</v>
      </c>
      <c r="G661">
        <v>21.149497</v>
      </c>
      <c r="H661">
        <v>12.581313</v>
      </c>
      <c r="I661">
        <v>4.9498259999999998</v>
      </c>
      <c r="J661">
        <v>0.112496</v>
      </c>
      <c r="K661" t="str">
        <f t="shared" si="19"/>
        <v>7</v>
      </c>
      <c r="L661" t="s">
        <v>65</v>
      </c>
      <c r="M661" t="s">
        <v>66</v>
      </c>
      <c r="N6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661" s="13">
        <f>VLOOKUP(TableMPI[[#This Row],[Label]],TableAvg[],2,FALSE)</f>
        <v>0</v>
      </c>
      <c r="P661" s="13">
        <f>VLOOKUP(TableMPI[[#This Row],[Label]],TableAvg[],3,FALSE)</f>
        <v>0</v>
      </c>
      <c r="Q661" s="13">
        <f>TableMPI[[#This Row],[Avg]]-$U$2*TableMPI[[#This Row],[StdDev]]</f>
        <v>0</v>
      </c>
      <c r="R661" s="13">
        <f>TableMPI[[#This Row],[Avg]]+$U$2*TableMPI[[#This Row],[StdDev]]</f>
        <v>0</v>
      </c>
      <c r="S661" s="13">
        <v>1</v>
      </c>
    </row>
    <row r="662" spans="1:19" x14ac:dyDescent="0.25">
      <c r="A662" t="s">
        <v>15</v>
      </c>
      <c r="B662">
        <v>10000</v>
      </c>
      <c r="C662">
        <v>100</v>
      </c>
      <c r="D662">
        <v>100000</v>
      </c>
      <c r="E662">
        <v>44</v>
      </c>
      <c r="F662">
        <v>1</v>
      </c>
      <c r="G662">
        <v>18.897659000000001</v>
      </c>
      <c r="H662">
        <v>10.243221999999999</v>
      </c>
      <c r="I662">
        <v>5.8415980000000003</v>
      </c>
      <c r="J662">
        <v>0.135851</v>
      </c>
      <c r="K662" t="str">
        <f t="shared" si="19"/>
        <v>7</v>
      </c>
      <c r="L662" t="s">
        <v>65</v>
      </c>
      <c r="M662" t="s">
        <v>66</v>
      </c>
      <c r="N6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662" s="13">
        <f>VLOOKUP(TableMPI[[#This Row],[Label]],TableAvg[],2,FALSE)</f>
        <v>0</v>
      </c>
      <c r="P662" s="13">
        <f>VLOOKUP(TableMPI[[#This Row],[Label]],TableAvg[],3,FALSE)</f>
        <v>0</v>
      </c>
      <c r="Q662" s="13">
        <f>TableMPI[[#This Row],[Avg]]-$U$2*TableMPI[[#This Row],[StdDev]]</f>
        <v>0</v>
      </c>
      <c r="R662" s="13">
        <f>TableMPI[[#This Row],[Avg]]+$U$2*TableMPI[[#This Row],[StdDev]]</f>
        <v>0</v>
      </c>
      <c r="S662" s="13">
        <v>1</v>
      </c>
    </row>
    <row r="663" spans="1:19" x14ac:dyDescent="0.25">
      <c r="A663" t="s">
        <v>15</v>
      </c>
      <c r="B663">
        <v>10000</v>
      </c>
      <c r="C663">
        <v>100</v>
      </c>
      <c r="D663">
        <v>100000</v>
      </c>
      <c r="E663">
        <v>43</v>
      </c>
      <c r="F663">
        <v>1</v>
      </c>
      <c r="G663">
        <v>13.297567000000001</v>
      </c>
      <c r="H663">
        <v>4.4311439999999997</v>
      </c>
      <c r="I663">
        <v>5.235697</v>
      </c>
      <c r="J663">
        <v>0.12465900000000001</v>
      </c>
      <c r="K663" t="str">
        <f t="shared" si="19"/>
        <v>7</v>
      </c>
      <c r="L663" t="s">
        <v>65</v>
      </c>
      <c r="M663" t="s">
        <v>66</v>
      </c>
      <c r="N6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663" s="13">
        <f>VLOOKUP(TableMPI[[#This Row],[Label]],TableAvg[],2,FALSE)</f>
        <v>0</v>
      </c>
      <c r="P663" s="13">
        <f>VLOOKUP(TableMPI[[#This Row],[Label]],TableAvg[],3,FALSE)</f>
        <v>0</v>
      </c>
      <c r="Q663" s="13">
        <f>TableMPI[[#This Row],[Avg]]-$U$2*TableMPI[[#This Row],[StdDev]]</f>
        <v>0</v>
      </c>
      <c r="R663" s="13">
        <f>TableMPI[[#This Row],[Avg]]+$U$2*TableMPI[[#This Row],[StdDev]]</f>
        <v>0</v>
      </c>
      <c r="S663" s="13">
        <v>1</v>
      </c>
    </row>
    <row r="664" spans="1:19" x14ac:dyDescent="0.25">
      <c r="A664" t="s">
        <v>15</v>
      </c>
      <c r="B664">
        <v>10000</v>
      </c>
      <c r="C664">
        <v>100</v>
      </c>
      <c r="D664">
        <v>100000</v>
      </c>
      <c r="E664">
        <v>42</v>
      </c>
      <c r="F664">
        <v>1</v>
      </c>
      <c r="G664">
        <v>18.567478000000001</v>
      </c>
      <c r="H664">
        <v>9.4979650000000007</v>
      </c>
      <c r="I664">
        <v>4.186159</v>
      </c>
      <c r="J664">
        <v>0.102101</v>
      </c>
      <c r="K664" t="str">
        <f t="shared" si="19"/>
        <v>7</v>
      </c>
      <c r="L664" t="s">
        <v>65</v>
      </c>
      <c r="M664" t="s">
        <v>66</v>
      </c>
      <c r="N6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664" s="13">
        <f>VLOOKUP(TableMPI[[#This Row],[Label]],TableAvg[],2,FALSE)</f>
        <v>0</v>
      </c>
      <c r="P664" s="13">
        <f>VLOOKUP(TableMPI[[#This Row],[Label]],TableAvg[],3,FALSE)</f>
        <v>0</v>
      </c>
      <c r="Q664" s="13">
        <f>TableMPI[[#This Row],[Avg]]-$U$2*TableMPI[[#This Row],[StdDev]]</f>
        <v>0</v>
      </c>
      <c r="R664" s="13">
        <f>TableMPI[[#This Row],[Avg]]+$U$2*TableMPI[[#This Row],[StdDev]]</f>
        <v>0</v>
      </c>
      <c r="S664" s="13">
        <v>1</v>
      </c>
    </row>
    <row r="665" spans="1:19" x14ac:dyDescent="0.25">
      <c r="A665" t="s">
        <v>15</v>
      </c>
      <c r="B665">
        <v>10000</v>
      </c>
      <c r="C665">
        <v>100</v>
      </c>
      <c r="D665">
        <v>100000</v>
      </c>
      <c r="E665">
        <v>41</v>
      </c>
      <c r="F665">
        <v>1</v>
      </c>
      <c r="G665">
        <v>12.876310999999999</v>
      </c>
      <c r="H665">
        <v>3.6385390000000002</v>
      </c>
      <c r="I665">
        <v>3.596228</v>
      </c>
      <c r="J665">
        <v>8.9906E-2</v>
      </c>
      <c r="K665" t="str">
        <f t="shared" si="19"/>
        <v>7</v>
      </c>
      <c r="L665" t="s">
        <v>65</v>
      </c>
      <c r="M665" t="s">
        <v>66</v>
      </c>
      <c r="N6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665" s="13">
        <f>VLOOKUP(TableMPI[[#This Row],[Label]],TableAvg[],2,FALSE)</f>
        <v>0</v>
      </c>
      <c r="P665" s="13">
        <f>VLOOKUP(TableMPI[[#This Row],[Label]],TableAvg[],3,FALSE)</f>
        <v>0</v>
      </c>
      <c r="Q665" s="13">
        <f>TableMPI[[#This Row],[Avg]]-$U$2*TableMPI[[#This Row],[StdDev]]</f>
        <v>0</v>
      </c>
      <c r="R665" s="13">
        <f>TableMPI[[#This Row],[Avg]]+$U$2*TableMPI[[#This Row],[StdDev]]</f>
        <v>0</v>
      </c>
      <c r="S665" s="13">
        <v>1</v>
      </c>
    </row>
    <row r="666" spans="1:19" x14ac:dyDescent="0.25">
      <c r="A666" t="s">
        <v>15</v>
      </c>
      <c r="B666">
        <v>10000</v>
      </c>
      <c r="C666">
        <v>100</v>
      </c>
      <c r="D666">
        <v>100000</v>
      </c>
      <c r="E666">
        <v>40</v>
      </c>
      <c r="F666">
        <v>1</v>
      </c>
      <c r="G666">
        <v>13.925936999999999</v>
      </c>
      <c r="H666">
        <v>4.2934049999999999</v>
      </c>
      <c r="I666">
        <v>4.5037940000000001</v>
      </c>
      <c r="J666">
        <v>0.115482</v>
      </c>
      <c r="K666" t="str">
        <f t="shared" si="19"/>
        <v>7</v>
      </c>
      <c r="L666" t="s">
        <v>65</v>
      </c>
      <c r="M666" t="s">
        <v>66</v>
      </c>
      <c r="N6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666" s="13">
        <f>VLOOKUP(TableMPI[[#This Row],[Label]],TableAvg[],2,FALSE)</f>
        <v>0</v>
      </c>
      <c r="P666" s="13">
        <f>VLOOKUP(TableMPI[[#This Row],[Label]],TableAvg[],3,FALSE)</f>
        <v>0</v>
      </c>
      <c r="Q666" s="13">
        <f>TableMPI[[#This Row],[Avg]]-$U$2*TableMPI[[#This Row],[StdDev]]</f>
        <v>0</v>
      </c>
      <c r="R666" s="13">
        <f>TableMPI[[#This Row],[Avg]]+$U$2*TableMPI[[#This Row],[StdDev]]</f>
        <v>0</v>
      </c>
      <c r="S666" s="13">
        <v>1</v>
      </c>
    </row>
    <row r="667" spans="1:19" x14ac:dyDescent="0.25">
      <c r="A667" t="s">
        <v>15</v>
      </c>
      <c r="B667">
        <v>10000</v>
      </c>
      <c r="C667">
        <v>100</v>
      </c>
      <c r="D667">
        <v>100000</v>
      </c>
      <c r="E667">
        <v>39</v>
      </c>
      <c r="F667">
        <v>1</v>
      </c>
      <c r="G667">
        <v>12.933294999999999</v>
      </c>
      <c r="H667">
        <v>3.2516509999999998</v>
      </c>
      <c r="I667">
        <v>6.6611000000000002</v>
      </c>
      <c r="J667">
        <v>0.175292</v>
      </c>
      <c r="K667" t="str">
        <f t="shared" si="19"/>
        <v>7</v>
      </c>
      <c r="L667" t="s">
        <v>65</v>
      </c>
      <c r="M667" t="s">
        <v>66</v>
      </c>
      <c r="N6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667" s="13">
        <f>VLOOKUP(TableMPI[[#This Row],[Label]],TableAvg[],2,FALSE)</f>
        <v>0</v>
      </c>
      <c r="P667" s="13">
        <f>VLOOKUP(TableMPI[[#This Row],[Label]],TableAvg[],3,FALSE)</f>
        <v>0</v>
      </c>
      <c r="Q667" s="13">
        <f>TableMPI[[#This Row],[Avg]]-$U$2*TableMPI[[#This Row],[StdDev]]</f>
        <v>0</v>
      </c>
      <c r="R667" s="13">
        <f>TableMPI[[#This Row],[Avg]]+$U$2*TableMPI[[#This Row],[StdDev]]</f>
        <v>0</v>
      </c>
      <c r="S667" s="13">
        <v>1</v>
      </c>
    </row>
    <row r="668" spans="1:19" x14ac:dyDescent="0.25">
      <c r="A668" t="s">
        <v>15</v>
      </c>
      <c r="B668">
        <v>10000</v>
      </c>
      <c r="C668">
        <v>100</v>
      </c>
      <c r="D668">
        <v>100000</v>
      </c>
      <c r="E668">
        <v>38</v>
      </c>
      <c r="F668">
        <v>1</v>
      </c>
      <c r="G668">
        <v>14.058881</v>
      </c>
      <c r="H668">
        <v>3.9431370000000001</v>
      </c>
      <c r="I668">
        <v>3.9115530000000001</v>
      </c>
      <c r="J668">
        <v>0.10571800000000001</v>
      </c>
      <c r="K668" t="str">
        <f t="shared" si="19"/>
        <v>7</v>
      </c>
      <c r="L668" t="s">
        <v>65</v>
      </c>
      <c r="M668" t="s">
        <v>66</v>
      </c>
      <c r="N6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668" s="13">
        <f>VLOOKUP(TableMPI[[#This Row],[Label]],TableAvg[],2,FALSE)</f>
        <v>0</v>
      </c>
      <c r="P668" s="13">
        <f>VLOOKUP(TableMPI[[#This Row],[Label]],TableAvg[],3,FALSE)</f>
        <v>0</v>
      </c>
      <c r="Q668" s="13">
        <f>TableMPI[[#This Row],[Avg]]-$U$2*TableMPI[[#This Row],[StdDev]]</f>
        <v>0</v>
      </c>
      <c r="R668" s="13">
        <f>TableMPI[[#This Row],[Avg]]+$U$2*TableMPI[[#This Row],[StdDev]]</f>
        <v>0</v>
      </c>
      <c r="S668" s="13">
        <v>1</v>
      </c>
    </row>
    <row r="669" spans="1:19" x14ac:dyDescent="0.25">
      <c r="A669" t="s">
        <v>15</v>
      </c>
      <c r="B669">
        <v>10000</v>
      </c>
      <c r="C669">
        <v>100</v>
      </c>
      <c r="D669">
        <v>100000</v>
      </c>
      <c r="E669">
        <v>37</v>
      </c>
      <c r="F669">
        <v>1</v>
      </c>
      <c r="G669">
        <v>17.997112000000001</v>
      </c>
      <c r="H669">
        <v>7.7959509999999996</v>
      </c>
      <c r="I669">
        <v>3.8425199999999999</v>
      </c>
      <c r="J669">
        <v>0.106737</v>
      </c>
      <c r="K669" t="str">
        <f t="shared" si="19"/>
        <v>7</v>
      </c>
      <c r="L669" t="s">
        <v>65</v>
      </c>
      <c r="M669" t="s">
        <v>66</v>
      </c>
      <c r="N6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669" s="13">
        <f>VLOOKUP(TableMPI[[#This Row],[Label]],TableAvg[],2,FALSE)</f>
        <v>0</v>
      </c>
      <c r="P669" s="13">
        <f>VLOOKUP(TableMPI[[#This Row],[Label]],TableAvg[],3,FALSE)</f>
        <v>0</v>
      </c>
      <c r="Q669" s="13">
        <f>TableMPI[[#This Row],[Avg]]-$U$2*TableMPI[[#This Row],[StdDev]]</f>
        <v>0</v>
      </c>
      <c r="R669" s="13">
        <f>TableMPI[[#This Row],[Avg]]+$U$2*TableMPI[[#This Row],[StdDev]]</f>
        <v>0</v>
      </c>
      <c r="S669" s="13">
        <v>1</v>
      </c>
    </row>
    <row r="670" spans="1:19" x14ac:dyDescent="0.25">
      <c r="A670" t="s">
        <v>15</v>
      </c>
      <c r="B670">
        <v>10000</v>
      </c>
      <c r="C670">
        <v>100</v>
      </c>
      <c r="D670">
        <v>100000</v>
      </c>
      <c r="E670">
        <v>36</v>
      </c>
      <c r="F670">
        <v>1</v>
      </c>
      <c r="G670">
        <v>22.936342</v>
      </c>
      <c r="H670">
        <v>12.504918999999999</v>
      </c>
      <c r="I670">
        <v>3.8866770000000002</v>
      </c>
      <c r="J670">
        <v>0.11104799999999999</v>
      </c>
      <c r="K670" t="str">
        <f t="shared" si="19"/>
        <v>7</v>
      </c>
      <c r="L670" t="s">
        <v>65</v>
      </c>
      <c r="M670" t="s">
        <v>66</v>
      </c>
      <c r="N6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670" s="13">
        <f>VLOOKUP(TableMPI[[#This Row],[Label]],TableAvg[],2,FALSE)</f>
        <v>0</v>
      </c>
      <c r="P670" s="13">
        <f>VLOOKUP(TableMPI[[#This Row],[Label]],TableAvg[],3,FALSE)</f>
        <v>0</v>
      </c>
      <c r="Q670" s="13">
        <f>TableMPI[[#This Row],[Avg]]-$U$2*TableMPI[[#This Row],[StdDev]]</f>
        <v>0</v>
      </c>
      <c r="R670" s="13">
        <f>TableMPI[[#This Row],[Avg]]+$U$2*TableMPI[[#This Row],[StdDev]]</f>
        <v>0</v>
      </c>
      <c r="S670" s="13">
        <v>1</v>
      </c>
    </row>
    <row r="671" spans="1:19" x14ac:dyDescent="0.25">
      <c r="A671" t="s">
        <v>15</v>
      </c>
      <c r="B671">
        <v>10000</v>
      </c>
      <c r="C671">
        <v>100</v>
      </c>
      <c r="D671">
        <v>100000</v>
      </c>
      <c r="E671">
        <v>35</v>
      </c>
      <c r="F671">
        <v>1</v>
      </c>
      <c r="G671">
        <v>13.762104000000001</v>
      </c>
      <c r="H671">
        <v>3.1617760000000001</v>
      </c>
      <c r="I671">
        <v>3.8482500000000002</v>
      </c>
      <c r="J671">
        <v>0.11318400000000001</v>
      </c>
      <c r="K671" t="str">
        <f t="shared" si="19"/>
        <v>7</v>
      </c>
      <c r="L671" t="s">
        <v>65</v>
      </c>
      <c r="M671" t="s">
        <v>66</v>
      </c>
      <c r="N6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671" s="13">
        <f>VLOOKUP(TableMPI[[#This Row],[Label]],TableAvg[],2,FALSE)</f>
        <v>0</v>
      </c>
      <c r="P671" s="13">
        <f>VLOOKUP(TableMPI[[#This Row],[Label]],TableAvg[],3,FALSE)</f>
        <v>0</v>
      </c>
      <c r="Q671" s="13">
        <f>TableMPI[[#This Row],[Avg]]-$U$2*TableMPI[[#This Row],[StdDev]]</f>
        <v>0</v>
      </c>
      <c r="R671" s="13">
        <f>TableMPI[[#This Row],[Avg]]+$U$2*TableMPI[[#This Row],[StdDev]]</f>
        <v>0</v>
      </c>
      <c r="S671" s="13">
        <v>1</v>
      </c>
    </row>
    <row r="672" spans="1:19" x14ac:dyDescent="0.25">
      <c r="A672" t="s">
        <v>15</v>
      </c>
      <c r="B672">
        <v>10000</v>
      </c>
      <c r="C672">
        <v>100</v>
      </c>
      <c r="D672">
        <v>100000</v>
      </c>
      <c r="E672">
        <v>34</v>
      </c>
      <c r="F672">
        <v>1</v>
      </c>
      <c r="G672">
        <v>14.399785</v>
      </c>
      <c r="H672">
        <v>3.399654</v>
      </c>
      <c r="I672">
        <v>3.6781899999999998</v>
      </c>
      <c r="J672">
        <v>0.11146</v>
      </c>
      <c r="K672" t="str">
        <f t="shared" si="19"/>
        <v>7</v>
      </c>
      <c r="L672" t="s">
        <v>65</v>
      </c>
      <c r="M672" t="s">
        <v>66</v>
      </c>
      <c r="N6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672" s="13">
        <f>VLOOKUP(TableMPI[[#This Row],[Label]],TableAvg[],2,FALSE)</f>
        <v>0</v>
      </c>
      <c r="P672" s="13">
        <f>VLOOKUP(TableMPI[[#This Row],[Label]],TableAvg[],3,FALSE)</f>
        <v>0</v>
      </c>
      <c r="Q672" s="13">
        <f>TableMPI[[#This Row],[Avg]]-$U$2*TableMPI[[#This Row],[StdDev]]</f>
        <v>0</v>
      </c>
      <c r="R672" s="13">
        <f>TableMPI[[#This Row],[Avg]]+$U$2*TableMPI[[#This Row],[StdDev]]</f>
        <v>0</v>
      </c>
      <c r="S672" s="13">
        <v>1</v>
      </c>
    </row>
    <row r="673" spans="1:19" x14ac:dyDescent="0.25">
      <c r="A673" t="s">
        <v>15</v>
      </c>
      <c r="B673">
        <v>10000</v>
      </c>
      <c r="C673">
        <v>100</v>
      </c>
      <c r="D673">
        <v>100000</v>
      </c>
      <c r="E673">
        <v>33</v>
      </c>
      <c r="F673">
        <v>1</v>
      </c>
      <c r="G673">
        <v>16.135809999999999</v>
      </c>
      <c r="H673">
        <v>4.9645060000000001</v>
      </c>
      <c r="I673">
        <v>3.5389189999999999</v>
      </c>
      <c r="J673">
        <v>0.11059099999999999</v>
      </c>
      <c r="K673" t="str">
        <f t="shared" si="19"/>
        <v>7</v>
      </c>
      <c r="L673" t="s">
        <v>65</v>
      </c>
      <c r="M673" t="s">
        <v>66</v>
      </c>
      <c r="N6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673" s="13">
        <f>VLOOKUP(TableMPI[[#This Row],[Label]],TableAvg[],2,FALSE)</f>
        <v>0</v>
      </c>
      <c r="P673" s="13">
        <f>VLOOKUP(TableMPI[[#This Row],[Label]],TableAvg[],3,FALSE)</f>
        <v>0</v>
      </c>
      <c r="Q673" s="13">
        <f>TableMPI[[#This Row],[Avg]]-$U$2*TableMPI[[#This Row],[StdDev]]</f>
        <v>0</v>
      </c>
      <c r="R673" s="13">
        <f>TableMPI[[#This Row],[Avg]]+$U$2*TableMPI[[#This Row],[StdDev]]</f>
        <v>0</v>
      </c>
      <c r="S673" s="13">
        <v>1</v>
      </c>
    </row>
    <row r="674" spans="1:19" x14ac:dyDescent="0.25">
      <c r="A674" t="s">
        <v>15</v>
      </c>
      <c r="B674">
        <v>10000</v>
      </c>
      <c r="C674">
        <v>100</v>
      </c>
      <c r="D674">
        <v>100000</v>
      </c>
      <c r="E674">
        <v>32</v>
      </c>
      <c r="F674">
        <v>1</v>
      </c>
      <c r="G674">
        <v>13.719386999999999</v>
      </c>
      <c r="H674">
        <v>2.0294400000000001</v>
      </c>
      <c r="I674">
        <v>4.3723679999999998</v>
      </c>
      <c r="J674">
        <v>0.141044</v>
      </c>
      <c r="K674" t="str">
        <f t="shared" si="19"/>
        <v>7</v>
      </c>
      <c r="L674" t="s">
        <v>65</v>
      </c>
      <c r="M674" t="s">
        <v>66</v>
      </c>
      <c r="N6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674" s="13">
        <f>VLOOKUP(TableMPI[[#This Row],[Label]],TableAvg[],2,FALSE)</f>
        <v>0</v>
      </c>
      <c r="P674" s="13">
        <f>VLOOKUP(TableMPI[[#This Row],[Label]],TableAvg[],3,FALSE)</f>
        <v>0</v>
      </c>
      <c r="Q674" s="13">
        <f>TableMPI[[#This Row],[Avg]]-$U$2*TableMPI[[#This Row],[StdDev]]</f>
        <v>0</v>
      </c>
      <c r="R674" s="13">
        <f>TableMPI[[#This Row],[Avg]]+$U$2*TableMPI[[#This Row],[StdDev]]</f>
        <v>0</v>
      </c>
      <c r="S674" s="13">
        <v>1</v>
      </c>
    </row>
    <row r="675" spans="1:19" x14ac:dyDescent="0.25">
      <c r="A675" t="s">
        <v>15</v>
      </c>
      <c r="B675">
        <v>10000</v>
      </c>
      <c r="C675">
        <v>100</v>
      </c>
      <c r="D675">
        <v>100000</v>
      </c>
      <c r="E675">
        <v>31</v>
      </c>
      <c r="F675">
        <v>1</v>
      </c>
      <c r="G675">
        <v>17.075438999999999</v>
      </c>
      <c r="H675">
        <v>5.2964320000000003</v>
      </c>
      <c r="I675">
        <v>2.800783</v>
      </c>
      <c r="J675">
        <v>9.3358999999999998E-2</v>
      </c>
      <c r="K675" t="str">
        <f t="shared" si="19"/>
        <v>7</v>
      </c>
      <c r="L675" t="s">
        <v>65</v>
      </c>
      <c r="M675" t="s">
        <v>66</v>
      </c>
      <c r="N6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675" s="13">
        <f>VLOOKUP(TableMPI[[#This Row],[Label]],TableAvg[],2,FALSE)</f>
        <v>0</v>
      </c>
      <c r="P675" s="13">
        <f>VLOOKUP(TableMPI[[#This Row],[Label]],TableAvg[],3,FALSE)</f>
        <v>0</v>
      </c>
      <c r="Q675" s="13">
        <f>TableMPI[[#This Row],[Avg]]-$U$2*TableMPI[[#This Row],[StdDev]]</f>
        <v>0</v>
      </c>
      <c r="R675" s="13">
        <f>TableMPI[[#This Row],[Avg]]+$U$2*TableMPI[[#This Row],[StdDev]]</f>
        <v>0</v>
      </c>
      <c r="S675" s="13">
        <v>1</v>
      </c>
    </row>
    <row r="676" spans="1:19" x14ac:dyDescent="0.25">
      <c r="A676" t="s">
        <v>15</v>
      </c>
      <c r="B676">
        <v>10000</v>
      </c>
      <c r="C676">
        <v>100</v>
      </c>
      <c r="D676">
        <v>100000</v>
      </c>
      <c r="E676">
        <v>30</v>
      </c>
      <c r="F676">
        <v>1</v>
      </c>
      <c r="G676">
        <v>14.680222000000001</v>
      </c>
      <c r="H676">
        <v>2.3257859999999999</v>
      </c>
      <c r="I676">
        <v>2.5709529999999998</v>
      </c>
      <c r="J676">
        <v>8.8653999999999997E-2</v>
      </c>
      <c r="K676" t="str">
        <f t="shared" si="19"/>
        <v>7</v>
      </c>
      <c r="L676" t="s">
        <v>65</v>
      </c>
      <c r="M676" t="s">
        <v>66</v>
      </c>
      <c r="N6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676" s="13">
        <f>VLOOKUP(TableMPI[[#This Row],[Label]],TableAvg[],2,FALSE)</f>
        <v>0</v>
      </c>
      <c r="P676" s="13">
        <f>VLOOKUP(TableMPI[[#This Row],[Label]],TableAvg[],3,FALSE)</f>
        <v>0</v>
      </c>
      <c r="Q676" s="13">
        <f>TableMPI[[#This Row],[Avg]]-$U$2*TableMPI[[#This Row],[StdDev]]</f>
        <v>0</v>
      </c>
      <c r="R676" s="13">
        <f>TableMPI[[#This Row],[Avg]]+$U$2*TableMPI[[#This Row],[StdDev]]</f>
        <v>0</v>
      </c>
      <c r="S676" s="13">
        <v>1</v>
      </c>
    </row>
    <row r="677" spans="1:19" x14ac:dyDescent="0.25">
      <c r="A677" t="s">
        <v>15</v>
      </c>
      <c r="B677">
        <v>10000</v>
      </c>
      <c r="C677">
        <v>100</v>
      </c>
      <c r="D677">
        <v>100000</v>
      </c>
      <c r="E677">
        <v>29</v>
      </c>
      <c r="F677">
        <v>1</v>
      </c>
      <c r="G677">
        <v>16.214555000000001</v>
      </c>
      <c r="H677">
        <v>3.5955339999999998</v>
      </c>
      <c r="I677">
        <v>2.8710270000000002</v>
      </c>
      <c r="J677">
        <v>0.102537</v>
      </c>
      <c r="K677" t="str">
        <f t="shared" si="19"/>
        <v>7</v>
      </c>
      <c r="L677" t="s">
        <v>65</v>
      </c>
      <c r="M677" t="s">
        <v>66</v>
      </c>
      <c r="N6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677" s="13">
        <f>VLOOKUP(TableMPI[[#This Row],[Label]],TableAvg[],2,FALSE)</f>
        <v>0</v>
      </c>
      <c r="P677" s="13">
        <f>VLOOKUP(TableMPI[[#This Row],[Label]],TableAvg[],3,FALSE)</f>
        <v>0</v>
      </c>
      <c r="Q677" s="13">
        <f>TableMPI[[#This Row],[Avg]]-$U$2*TableMPI[[#This Row],[StdDev]]</f>
        <v>0</v>
      </c>
      <c r="R677" s="13">
        <f>TableMPI[[#This Row],[Avg]]+$U$2*TableMPI[[#This Row],[StdDev]]</f>
        <v>0</v>
      </c>
      <c r="S677" s="13">
        <v>1</v>
      </c>
    </row>
    <row r="678" spans="1:19" x14ac:dyDescent="0.25">
      <c r="A678" t="s">
        <v>15</v>
      </c>
      <c r="B678">
        <v>10000</v>
      </c>
      <c r="C678">
        <v>100</v>
      </c>
      <c r="D678">
        <v>100000</v>
      </c>
      <c r="E678">
        <v>28</v>
      </c>
      <c r="F678">
        <v>1</v>
      </c>
      <c r="G678">
        <v>14.966469</v>
      </c>
      <c r="H678">
        <v>1.9214439999999999</v>
      </c>
      <c r="I678">
        <v>2.7657560000000001</v>
      </c>
      <c r="J678">
        <v>0.102435</v>
      </c>
      <c r="K678" t="str">
        <f t="shared" si="19"/>
        <v>7</v>
      </c>
      <c r="L678" t="s">
        <v>65</v>
      </c>
      <c r="M678" t="s">
        <v>66</v>
      </c>
      <c r="N6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678" s="13">
        <f>VLOOKUP(TableMPI[[#This Row],[Label]],TableAvg[],2,FALSE)</f>
        <v>0</v>
      </c>
      <c r="P678" s="13">
        <f>VLOOKUP(TableMPI[[#This Row],[Label]],TableAvg[],3,FALSE)</f>
        <v>0</v>
      </c>
      <c r="Q678" s="13">
        <f>TableMPI[[#This Row],[Avg]]-$U$2*TableMPI[[#This Row],[StdDev]]</f>
        <v>0</v>
      </c>
      <c r="R678" s="13">
        <f>TableMPI[[#This Row],[Avg]]+$U$2*TableMPI[[#This Row],[StdDev]]</f>
        <v>0</v>
      </c>
      <c r="S678" s="13">
        <v>1</v>
      </c>
    </row>
    <row r="679" spans="1:19" x14ac:dyDescent="0.25">
      <c r="A679" t="s">
        <v>15</v>
      </c>
      <c r="B679">
        <v>10000</v>
      </c>
      <c r="C679">
        <v>100</v>
      </c>
      <c r="D679">
        <v>100000</v>
      </c>
      <c r="E679">
        <v>27</v>
      </c>
      <c r="F679">
        <v>1</v>
      </c>
      <c r="G679">
        <v>14.549595999999999</v>
      </c>
      <c r="H679">
        <v>0.93182500000000001</v>
      </c>
      <c r="I679">
        <v>2.8692500000000001</v>
      </c>
      <c r="J679">
        <v>0.110356</v>
      </c>
      <c r="K679" t="str">
        <f t="shared" si="19"/>
        <v>7</v>
      </c>
      <c r="L679" t="s">
        <v>65</v>
      </c>
      <c r="M679" t="s">
        <v>66</v>
      </c>
      <c r="N6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679" s="13">
        <f>VLOOKUP(TableMPI[[#This Row],[Label]],TableAvg[],2,FALSE)</f>
        <v>0</v>
      </c>
      <c r="P679" s="13">
        <f>VLOOKUP(TableMPI[[#This Row],[Label]],TableAvg[],3,FALSE)</f>
        <v>0</v>
      </c>
      <c r="Q679" s="13">
        <f>TableMPI[[#This Row],[Avg]]-$U$2*TableMPI[[#This Row],[StdDev]]</f>
        <v>0</v>
      </c>
      <c r="R679" s="13">
        <f>TableMPI[[#This Row],[Avg]]+$U$2*TableMPI[[#This Row],[StdDev]]</f>
        <v>0</v>
      </c>
      <c r="S679" s="13">
        <v>1</v>
      </c>
    </row>
    <row r="680" spans="1:19" x14ac:dyDescent="0.25">
      <c r="A680" t="s">
        <v>15</v>
      </c>
      <c r="B680">
        <v>10000</v>
      </c>
      <c r="C680">
        <v>100</v>
      </c>
      <c r="D680">
        <v>100000</v>
      </c>
      <c r="E680">
        <v>26</v>
      </c>
      <c r="F680">
        <v>1</v>
      </c>
      <c r="G680">
        <v>14.569411000000001</v>
      </c>
      <c r="H680">
        <v>0.64235699999999996</v>
      </c>
      <c r="I680">
        <v>2.9221200000000001</v>
      </c>
      <c r="J680">
        <v>0.116885</v>
      </c>
      <c r="K680" t="str">
        <f t="shared" si="19"/>
        <v>7</v>
      </c>
      <c r="L680" t="s">
        <v>65</v>
      </c>
      <c r="M680" t="s">
        <v>66</v>
      </c>
      <c r="N6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680" s="13">
        <f>VLOOKUP(TableMPI[[#This Row],[Label]],TableAvg[],2,FALSE)</f>
        <v>0</v>
      </c>
      <c r="P680" s="13">
        <f>VLOOKUP(TableMPI[[#This Row],[Label]],TableAvg[],3,FALSE)</f>
        <v>0</v>
      </c>
      <c r="Q680" s="13">
        <f>TableMPI[[#This Row],[Avg]]-$U$2*TableMPI[[#This Row],[StdDev]]</f>
        <v>0</v>
      </c>
      <c r="R680" s="13">
        <f>TableMPI[[#This Row],[Avg]]+$U$2*TableMPI[[#This Row],[StdDev]]</f>
        <v>0</v>
      </c>
      <c r="S680" s="13">
        <v>1</v>
      </c>
    </row>
    <row r="681" spans="1:19" x14ac:dyDescent="0.25">
      <c r="A681" t="s">
        <v>15</v>
      </c>
      <c r="B681">
        <v>10000</v>
      </c>
      <c r="C681">
        <v>100</v>
      </c>
      <c r="D681">
        <v>100000</v>
      </c>
      <c r="E681">
        <v>25</v>
      </c>
      <c r="F681">
        <v>1</v>
      </c>
      <c r="G681">
        <v>15.061793</v>
      </c>
      <c r="H681">
        <v>0.473111</v>
      </c>
      <c r="I681">
        <v>1.823423</v>
      </c>
      <c r="J681">
        <v>7.5976000000000002E-2</v>
      </c>
      <c r="K681" t="str">
        <f t="shared" si="19"/>
        <v>7</v>
      </c>
      <c r="L681" t="s">
        <v>65</v>
      </c>
      <c r="M681" t="s">
        <v>66</v>
      </c>
      <c r="N6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681" s="13">
        <f>VLOOKUP(TableMPI[[#This Row],[Label]],TableAvg[],2,FALSE)</f>
        <v>0</v>
      </c>
      <c r="P681" s="13">
        <f>VLOOKUP(TableMPI[[#This Row],[Label]],TableAvg[],3,FALSE)</f>
        <v>0</v>
      </c>
      <c r="Q681" s="13">
        <f>TableMPI[[#This Row],[Avg]]-$U$2*TableMPI[[#This Row],[StdDev]]</f>
        <v>0</v>
      </c>
      <c r="R681" s="13">
        <f>TableMPI[[#This Row],[Avg]]+$U$2*TableMPI[[#This Row],[StdDev]]</f>
        <v>0</v>
      </c>
      <c r="S681" s="13">
        <v>1</v>
      </c>
    </row>
    <row r="682" spans="1:19" x14ac:dyDescent="0.25">
      <c r="A682" t="s">
        <v>15</v>
      </c>
      <c r="B682">
        <v>10000</v>
      </c>
      <c r="C682">
        <v>100</v>
      </c>
      <c r="D682">
        <v>100000</v>
      </c>
      <c r="E682">
        <v>24</v>
      </c>
      <c r="F682">
        <v>1</v>
      </c>
      <c r="G682">
        <v>15.111791</v>
      </c>
      <c r="H682">
        <v>0.225573</v>
      </c>
      <c r="I682">
        <v>0.85483600000000004</v>
      </c>
      <c r="J682">
        <v>3.7166999999999999E-2</v>
      </c>
      <c r="K682" t="str">
        <f t="shared" si="19"/>
        <v>7</v>
      </c>
      <c r="L682" t="s">
        <v>65</v>
      </c>
      <c r="M682" t="s">
        <v>66</v>
      </c>
      <c r="N6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682" s="13">
        <f>VLOOKUP(TableMPI[[#This Row],[Label]],TableAvg[],2,FALSE)</f>
        <v>0</v>
      </c>
      <c r="P682" s="13">
        <f>VLOOKUP(TableMPI[[#This Row],[Label]],TableAvg[],3,FALSE)</f>
        <v>0</v>
      </c>
      <c r="Q682" s="13">
        <f>TableMPI[[#This Row],[Avg]]-$U$2*TableMPI[[#This Row],[StdDev]]</f>
        <v>0</v>
      </c>
      <c r="R682" s="13">
        <f>TableMPI[[#This Row],[Avg]]+$U$2*TableMPI[[#This Row],[StdDev]]</f>
        <v>0</v>
      </c>
      <c r="S682" s="13">
        <v>1</v>
      </c>
    </row>
    <row r="683" spans="1:19" x14ac:dyDescent="0.25">
      <c r="A683" t="s">
        <v>15</v>
      </c>
      <c r="B683">
        <v>10000</v>
      </c>
      <c r="C683">
        <v>100</v>
      </c>
      <c r="D683">
        <v>100000</v>
      </c>
      <c r="E683">
        <v>23</v>
      </c>
      <c r="F683">
        <v>1</v>
      </c>
      <c r="G683">
        <v>15.572722000000001</v>
      </c>
      <c r="H683">
        <v>0.17407900000000001</v>
      </c>
      <c r="I683">
        <v>1.0793509999999999</v>
      </c>
      <c r="J683">
        <v>4.9061E-2</v>
      </c>
      <c r="K683" t="str">
        <f t="shared" si="19"/>
        <v>7</v>
      </c>
      <c r="L683" t="s">
        <v>65</v>
      </c>
      <c r="M683" t="s">
        <v>66</v>
      </c>
      <c r="N6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683" s="13">
        <f>VLOOKUP(TableMPI[[#This Row],[Label]],TableAvg[],2,FALSE)</f>
        <v>0</v>
      </c>
      <c r="P683" s="13">
        <f>VLOOKUP(TableMPI[[#This Row],[Label]],TableAvg[],3,FALSE)</f>
        <v>0</v>
      </c>
      <c r="Q683" s="13">
        <f>TableMPI[[#This Row],[Avg]]-$U$2*TableMPI[[#This Row],[StdDev]]</f>
        <v>0</v>
      </c>
      <c r="R683" s="13">
        <f>TableMPI[[#This Row],[Avg]]+$U$2*TableMPI[[#This Row],[StdDev]]</f>
        <v>0</v>
      </c>
      <c r="S683" s="13">
        <v>1</v>
      </c>
    </row>
    <row r="684" spans="1:19" x14ac:dyDescent="0.25">
      <c r="A684" t="s">
        <v>15</v>
      </c>
      <c r="B684">
        <v>10000</v>
      </c>
      <c r="C684">
        <v>100</v>
      </c>
      <c r="D684">
        <v>100000</v>
      </c>
      <c r="E684">
        <v>22</v>
      </c>
      <c r="F684">
        <v>1</v>
      </c>
      <c r="G684">
        <v>16.390604</v>
      </c>
      <c r="H684">
        <v>0.165491</v>
      </c>
      <c r="I684">
        <v>0.86380000000000001</v>
      </c>
      <c r="J684">
        <v>4.1133000000000003E-2</v>
      </c>
      <c r="K684" t="str">
        <f t="shared" si="19"/>
        <v>7</v>
      </c>
      <c r="L684" t="s">
        <v>65</v>
      </c>
      <c r="M684" t="s">
        <v>66</v>
      </c>
      <c r="N6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684" s="13">
        <f>VLOOKUP(TableMPI[[#This Row],[Label]],TableAvg[],2,FALSE)</f>
        <v>0</v>
      </c>
      <c r="P684" s="13">
        <f>VLOOKUP(TableMPI[[#This Row],[Label]],TableAvg[],3,FALSE)</f>
        <v>0</v>
      </c>
      <c r="Q684" s="13">
        <f>TableMPI[[#This Row],[Avg]]-$U$2*TableMPI[[#This Row],[StdDev]]</f>
        <v>0</v>
      </c>
      <c r="R684" s="13">
        <f>TableMPI[[#This Row],[Avg]]+$U$2*TableMPI[[#This Row],[StdDev]]</f>
        <v>0</v>
      </c>
      <c r="S684" s="13">
        <v>1</v>
      </c>
    </row>
    <row r="685" spans="1:19" x14ac:dyDescent="0.25">
      <c r="A685" t="s">
        <v>15</v>
      </c>
      <c r="B685">
        <v>10000</v>
      </c>
      <c r="C685">
        <v>100</v>
      </c>
      <c r="D685">
        <v>100000</v>
      </c>
      <c r="E685">
        <v>21</v>
      </c>
      <c r="F685">
        <v>1</v>
      </c>
      <c r="G685">
        <v>16.972169000000001</v>
      </c>
      <c r="H685">
        <v>0.16375300000000001</v>
      </c>
      <c r="I685">
        <v>0.78720199999999996</v>
      </c>
      <c r="J685">
        <v>3.9359999999999999E-2</v>
      </c>
      <c r="K685" t="str">
        <f t="shared" si="19"/>
        <v>7</v>
      </c>
      <c r="L685" t="s">
        <v>65</v>
      </c>
      <c r="M685" t="s">
        <v>66</v>
      </c>
      <c r="N6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685" s="13">
        <f>VLOOKUP(TableMPI[[#This Row],[Label]],TableAvg[],2,FALSE)</f>
        <v>0</v>
      </c>
      <c r="P685" s="13">
        <f>VLOOKUP(TableMPI[[#This Row],[Label]],TableAvg[],3,FALSE)</f>
        <v>0</v>
      </c>
      <c r="Q685" s="13">
        <f>TableMPI[[#This Row],[Avg]]-$U$2*TableMPI[[#This Row],[StdDev]]</f>
        <v>0</v>
      </c>
      <c r="R685" s="13">
        <f>TableMPI[[#This Row],[Avg]]+$U$2*TableMPI[[#This Row],[StdDev]]</f>
        <v>0</v>
      </c>
      <c r="S685" s="13">
        <v>1</v>
      </c>
    </row>
    <row r="686" spans="1:19" x14ac:dyDescent="0.25">
      <c r="A686" t="s">
        <v>15</v>
      </c>
      <c r="B686">
        <v>10000</v>
      </c>
      <c r="C686">
        <v>100</v>
      </c>
      <c r="D686">
        <v>100000</v>
      </c>
      <c r="E686">
        <v>20</v>
      </c>
      <c r="F686">
        <v>1</v>
      </c>
      <c r="G686">
        <v>17.743749000000001</v>
      </c>
      <c r="H686">
        <v>0.16933899999999999</v>
      </c>
      <c r="I686">
        <v>0.86406799999999995</v>
      </c>
      <c r="J686">
        <v>4.5476999999999997E-2</v>
      </c>
      <c r="K686" t="str">
        <f t="shared" si="19"/>
        <v>7</v>
      </c>
      <c r="L686" t="s">
        <v>65</v>
      </c>
      <c r="M686" t="s">
        <v>66</v>
      </c>
      <c r="N6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686" s="13">
        <f>VLOOKUP(TableMPI[[#This Row],[Label]],TableAvg[],2,FALSE)</f>
        <v>0</v>
      </c>
      <c r="P686" s="13">
        <f>VLOOKUP(TableMPI[[#This Row],[Label]],TableAvg[],3,FALSE)</f>
        <v>0</v>
      </c>
      <c r="Q686" s="13">
        <f>TableMPI[[#This Row],[Avg]]-$U$2*TableMPI[[#This Row],[StdDev]]</f>
        <v>0</v>
      </c>
      <c r="R686" s="13">
        <f>TableMPI[[#This Row],[Avg]]+$U$2*TableMPI[[#This Row],[StdDev]]</f>
        <v>0</v>
      </c>
      <c r="S686" s="13">
        <v>1</v>
      </c>
    </row>
    <row r="687" spans="1:19" x14ac:dyDescent="0.25">
      <c r="A687" t="s">
        <v>15</v>
      </c>
      <c r="B687">
        <v>10000</v>
      </c>
      <c r="C687">
        <v>100</v>
      </c>
      <c r="D687">
        <v>100000</v>
      </c>
      <c r="E687">
        <v>19</v>
      </c>
      <c r="F687">
        <v>1</v>
      </c>
      <c r="G687">
        <v>18.659020999999999</v>
      </c>
      <c r="H687">
        <v>0.17210700000000001</v>
      </c>
      <c r="I687">
        <v>0.81220899999999996</v>
      </c>
      <c r="J687">
        <v>4.5123000000000003E-2</v>
      </c>
      <c r="K687" t="str">
        <f t="shared" si="19"/>
        <v>7</v>
      </c>
      <c r="L687" t="s">
        <v>65</v>
      </c>
      <c r="M687" t="s">
        <v>66</v>
      </c>
      <c r="N6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687" s="13">
        <f>VLOOKUP(TableMPI[[#This Row],[Label]],TableAvg[],2,FALSE)</f>
        <v>0</v>
      </c>
      <c r="P687" s="13">
        <f>VLOOKUP(TableMPI[[#This Row],[Label]],TableAvg[],3,FALSE)</f>
        <v>0</v>
      </c>
      <c r="Q687" s="13">
        <f>TableMPI[[#This Row],[Avg]]-$U$2*TableMPI[[#This Row],[StdDev]]</f>
        <v>0</v>
      </c>
      <c r="R687" s="13">
        <f>TableMPI[[#This Row],[Avg]]+$U$2*TableMPI[[#This Row],[StdDev]]</f>
        <v>0</v>
      </c>
      <c r="S687" s="13">
        <v>1</v>
      </c>
    </row>
    <row r="688" spans="1:19" x14ac:dyDescent="0.25">
      <c r="A688" t="s">
        <v>15</v>
      </c>
      <c r="B688">
        <v>10000</v>
      </c>
      <c r="C688">
        <v>100</v>
      </c>
      <c r="D688">
        <v>100000</v>
      </c>
      <c r="E688">
        <v>18</v>
      </c>
      <c r="F688">
        <v>1</v>
      </c>
      <c r="G688">
        <v>19.556201000000001</v>
      </c>
      <c r="H688">
        <v>0.16894000000000001</v>
      </c>
      <c r="I688">
        <v>0.80397099999999999</v>
      </c>
      <c r="J688">
        <v>4.7292000000000001E-2</v>
      </c>
      <c r="K688" t="str">
        <f t="shared" si="19"/>
        <v>7</v>
      </c>
      <c r="L688" t="s">
        <v>65</v>
      </c>
      <c r="M688" t="s">
        <v>66</v>
      </c>
      <c r="N6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688" s="13">
        <f>VLOOKUP(TableMPI[[#This Row],[Label]],TableAvg[],2,FALSE)</f>
        <v>0</v>
      </c>
      <c r="P688" s="13">
        <f>VLOOKUP(TableMPI[[#This Row],[Label]],TableAvg[],3,FALSE)</f>
        <v>0</v>
      </c>
      <c r="Q688" s="13">
        <f>TableMPI[[#This Row],[Avg]]-$U$2*TableMPI[[#This Row],[StdDev]]</f>
        <v>0</v>
      </c>
      <c r="R688" s="13">
        <f>TableMPI[[#This Row],[Avg]]+$U$2*TableMPI[[#This Row],[StdDev]]</f>
        <v>0</v>
      </c>
      <c r="S688" s="13">
        <v>1</v>
      </c>
    </row>
    <row r="689" spans="1:19" x14ac:dyDescent="0.25">
      <c r="A689" t="s">
        <v>15</v>
      </c>
      <c r="B689">
        <v>10000</v>
      </c>
      <c r="C689">
        <v>100</v>
      </c>
      <c r="D689">
        <v>100000</v>
      </c>
      <c r="E689">
        <v>17</v>
      </c>
      <c r="F689">
        <v>1</v>
      </c>
      <c r="G689">
        <v>20.623754999999999</v>
      </c>
      <c r="H689">
        <v>0.169239</v>
      </c>
      <c r="I689">
        <v>0.58399599999999996</v>
      </c>
      <c r="J689">
        <v>3.6499999999999998E-2</v>
      </c>
      <c r="K689" t="str">
        <f t="shared" si="19"/>
        <v>7</v>
      </c>
      <c r="L689" t="s">
        <v>65</v>
      </c>
      <c r="M689" t="s">
        <v>66</v>
      </c>
      <c r="N6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689" s="13">
        <f>VLOOKUP(TableMPI[[#This Row],[Label]],TableAvg[],2,FALSE)</f>
        <v>0</v>
      </c>
      <c r="P689" s="13">
        <f>VLOOKUP(TableMPI[[#This Row],[Label]],TableAvg[],3,FALSE)</f>
        <v>0</v>
      </c>
      <c r="Q689" s="13">
        <f>TableMPI[[#This Row],[Avg]]-$U$2*TableMPI[[#This Row],[StdDev]]</f>
        <v>0</v>
      </c>
      <c r="R689" s="13">
        <f>TableMPI[[#This Row],[Avg]]+$U$2*TableMPI[[#This Row],[StdDev]]</f>
        <v>0</v>
      </c>
      <c r="S689" s="13">
        <v>1</v>
      </c>
    </row>
    <row r="690" spans="1:19" x14ac:dyDescent="0.25">
      <c r="A690" t="s">
        <v>15</v>
      </c>
      <c r="B690">
        <v>10000</v>
      </c>
      <c r="C690">
        <v>100</v>
      </c>
      <c r="D690">
        <v>100000</v>
      </c>
      <c r="E690">
        <v>16</v>
      </c>
      <c r="F690">
        <v>1</v>
      </c>
      <c r="G690">
        <v>21.859470999999999</v>
      </c>
      <c r="H690">
        <v>0.16939799999999999</v>
      </c>
      <c r="I690">
        <v>0.62620299999999995</v>
      </c>
      <c r="J690">
        <v>4.1746999999999999E-2</v>
      </c>
      <c r="K690" t="str">
        <f t="shared" si="19"/>
        <v>7</v>
      </c>
      <c r="L690" t="s">
        <v>65</v>
      </c>
      <c r="M690" t="s">
        <v>66</v>
      </c>
      <c r="N6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690" s="13">
        <f>VLOOKUP(TableMPI[[#This Row],[Label]],TableAvg[],2,FALSE)</f>
        <v>0</v>
      </c>
      <c r="P690" s="13">
        <f>VLOOKUP(TableMPI[[#This Row],[Label]],TableAvg[],3,FALSE)</f>
        <v>0</v>
      </c>
      <c r="Q690" s="13">
        <f>TableMPI[[#This Row],[Avg]]-$U$2*TableMPI[[#This Row],[StdDev]]</f>
        <v>0</v>
      </c>
      <c r="R690" s="13">
        <f>TableMPI[[#This Row],[Avg]]+$U$2*TableMPI[[#This Row],[StdDev]]</f>
        <v>0</v>
      </c>
      <c r="S690" s="13">
        <v>1</v>
      </c>
    </row>
    <row r="691" spans="1:19" x14ac:dyDescent="0.25">
      <c r="A691" t="s">
        <v>15</v>
      </c>
      <c r="B691">
        <v>10000</v>
      </c>
      <c r="C691">
        <v>100</v>
      </c>
      <c r="D691">
        <v>100000</v>
      </c>
      <c r="E691">
        <v>15</v>
      </c>
      <c r="F691">
        <v>1</v>
      </c>
      <c r="G691">
        <v>23.24269</v>
      </c>
      <c r="H691">
        <v>0.169406</v>
      </c>
      <c r="I691">
        <v>0.52519499999999997</v>
      </c>
      <c r="J691">
        <v>3.7513999999999999E-2</v>
      </c>
      <c r="K691" t="str">
        <f t="shared" si="19"/>
        <v>7</v>
      </c>
      <c r="L691" t="s">
        <v>65</v>
      </c>
      <c r="M691" t="s">
        <v>66</v>
      </c>
      <c r="N6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691" s="13">
        <f>VLOOKUP(TableMPI[[#This Row],[Label]],TableAvg[],2,FALSE)</f>
        <v>0</v>
      </c>
      <c r="P691" s="13">
        <f>VLOOKUP(TableMPI[[#This Row],[Label]],TableAvg[],3,FALSE)</f>
        <v>0</v>
      </c>
      <c r="Q691" s="13">
        <f>TableMPI[[#This Row],[Avg]]-$U$2*TableMPI[[#This Row],[StdDev]]</f>
        <v>0</v>
      </c>
      <c r="R691" s="13">
        <f>TableMPI[[#This Row],[Avg]]+$U$2*TableMPI[[#This Row],[StdDev]]</f>
        <v>0</v>
      </c>
      <c r="S691" s="13">
        <v>1</v>
      </c>
    </row>
    <row r="692" spans="1:19" x14ac:dyDescent="0.25">
      <c r="A692" t="s">
        <v>15</v>
      </c>
      <c r="B692">
        <v>10000</v>
      </c>
      <c r="C692">
        <v>100</v>
      </c>
      <c r="D692">
        <v>100000</v>
      </c>
      <c r="E692">
        <v>14</v>
      </c>
      <c r="F692">
        <v>1</v>
      </c>
      <c r="G692">
        <v>24.757612000000002</v>
      </c>
      <c r="H692">
        <v>0.16167599999999999</v>
      </c>
      <c r="I692">
        <v>0.49873800000000001</v>
      </c>
      <c r="J692">
        <v>3.8364000000000002E-2</v>
      </c>
      <c r="K692" t="str">
        <f t="shared" si="19"/>
        <v>7</v>
      </c>
      <c r="L692" t="s">
        <v>65</v>
      </c>
      <c r="M692" t="s">
        <v>66</v>
      </c>
      <c r="N6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692" s="13">
        <f>VLOOKUP(TableMPI[[#This Row],[Label]],TableAvg[],2,FALSE)</f>
        <v>0</v>
      </c>
      <c r="P692" s="13">
        <f>VLOOKUP(TableMPI[[#This Row],[Label]],TableAvg[],3,FALSE)</f>
        <v>0</v>
      </c>
      <c r="Q692" s="13">
        <f>TableMPI[[#This Row],[Avg]]-$U$2*TableMPI[[#This Row],[StdDev]]</f>
        <v>0</v>
      </c>
      <c r="R692" s="13">
        <f>TableMPI[[#This Row],[Avg]]+$U$2*TableMPI[[#This Row],[StdDev]]</f>
        <v>0</v>
      </c>
      <c r="S692" s="13">
        <v>1</v>
      </c>
    </row>
    <row r="693" spans="1:19" x14ac:dyDescent="0.25">
      <c r="A693" t="s">
        <v>15</v>
      </c>
      <c r="B693">
        <v>10000</v>
      </c>
      <c r="C693">
        <v>100</v>
      </c>
      <c r="D693">
        <v>100000</v>
      </c>
      <c r="E693">
        <v>13</v>
      </c>
      <c r="F693">
        <v>1</v>
      </c>
      <c r="G693">
        <v>26.523178000000001</v>
      </c>
      <c r="H693">
        <v>0.164576</v>
      </c>
      <c r="I693">
        <v>0.50856400000000002</v>
      </c>
      <c r="J693">
        <v>4.2380000000000001E-2</v>
      </c>
      <c r="K693" t="str">
        <f t="shared" si="19"/>
        <v>7</v>
      </c>
      <c r="L693" t="s">
        <v>65</v>
      </c>
      <c r="M693" t="s">
        <v>66</v>
      </c>
      <c r="N6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693" s="13">
        <f>VLOOKUP(TableMPI[[#This Row],[Label]],TableAvg[],2,FALSE)</f>
        <v>0</v>
      </c>
      <c r="P693" s="13">
        <f>VLOOKUP(TableMPI[[#This Row],[Label]],TableAvg[],3,FALSE)</f>
        <v>0</v>
      </c>
      <c r="Q693" s="13">
        <f>TableMPI[[#This Row],[Avg]]-$U$2*TableMPI[[#This Row],[StdDev]]</f>
        <v>0</v>
      </c>
      <c r="R693" s="13">
        <f>TableMPI[[#This Row],[Avg]]+$U$2*TableMPI[[#This Row],[StdDev]]</f>
        <v>0</v>
      </c>
      <c r="S693" s="13">
        <v>1</v>
      </c>
    </row>
    <row r="694" spans="1:19" x14ac:dyDescent="0.25">
      <c r="A694" t="s">
        <v>15</v>
      </c>
      <c r="B694">
        <v>10000</v>
      </c>
      <c r="C694">
        <v>100</v>
      </c>
      <c r="D694">
        <v>100000</v>
      </c>
      <c r="E694">
        <v>72</v>
      </c>
      <c r="F694">
        <v>1</v>
      </c>
      <c r="G694">
        <v>20.580459999999999</v>
      </c>
      <c r="H694">
        <v>14.743038</v>
      </c>
      <c r="I694">
        <v>23.357286999999999</v>
      </c>
      <c r="J694">
        <v>0.32897599999999999</v>
      </c>
      <c r="K694" t="str">
        <f t="shared" si="19"/>
        <v>7</v>
      </c>
      <c r="L694" t="s">
        <v>65</v>
      </c>
      <c r="M694" t="s">
        <v>66</v>
      </c>
      <c r="N6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694" s="13" t="e">
        <f>VLOOKUP(TableMPI[[#This Row],[Label]],TableAvg[],2,FALSE)</f>
        <v>#N/A</v>
      </c>
      <c r="P694" s="13" t="e">
        <f>VLOOKUP(TableMPI[[#This Row],[Label]],TableAvg[],3,FALSE)</f>
        <v>#N/A</v>
      </c>
      <c r="Q694" s="13" t="e">
        <f>TableMPI[[#This Row],[Avg]]-$U$2*TableMPI[[#This Row],[StdDev]]</f>
        <v>#N/A</v>
      </c>
      <c r="R694" s="13" t="e">
        <f>TableMPI[[#This Row],[Avg]]+$U$2*TableMPI[[#This Row],[StdDev]]</f>
        <v>#N/A</v>
      </c>
      <c r="S694" s="13" t="e">
        <f>IF(AND(TableMPI[[#This Row],[total_time]]&gt;=TableMPI[[#This Row],[Low]], TableMPI[[#This Row],[total_time]]&lt;=TableMPI[[#This Row],[High]]),1,0)</f>
        <v>#N/A</v>
      </c>
    </row>
    <row r="695" spans="1:19" x14ac:dyDescent="0.25">
      <c r="A695" t="s">
        <v>15</v>
      </c>
      <c r="B695">
        <v>10000</v>
      </c>
      <c r="C695">
        <v>100</v>
      </c>
      <c r="D695">
        <v>100000</v>
      </c>
      <c r="E695">
        <v>71</v>
      </c>
      <c r="F695">
        <v>1</v>
      </c>
      <c r="G695">
        <v>22.924668</v>
      </c>
      <c r="H695">
        <v>17.154299999999999</v>
      </c>
      <c r="I695">
        <v>6.5950949999999997</v>
      </c>
      <c r="J695">
        <v>9.4215999999999994E-2</v>
      </c>
      <c r="K695" t="str">
        <f t="shared" si="19"/>
        <v>7</v>
      </c>
      <c r="L695" t="s">
        <v>65</v>
      </c>
      <c r="M695" t="s">
        <v>66</v>
      </c>
      <c r="N6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695" s="13" t="e">
        <f>VLOOKUP(TableMPI[[#This Row],[Label]],TableAvg[],2,FALSE)</f>
        <v>#N/A</v>
      </c>
      <c r="P695" s="13" t="e">
        <f>VLOOKUP(TableMPI[[#This Row],[Label]],TableAvg[],3,FALSE)</f>
        <v>#N/A</v>
      </c>
      <c r="Q695" s="13" t="e">
        <f>TableMPI[[#This Row],[Avg]]-$U$2*TableMPI[[#This Row],[StdDev]]</f>
        <v>#N/A</v>
      </c>
      <c r="R695" s="13" t="e">
        <f>TableMPI[[#This Row],[Avg]]+$U$2*TableMPI[[#This Row],[StdDev]]</f>
        <v>#N/A</v>
      </c>
      <c r="S695" s="13" t="e">
        <f>IF(AND(TableMPI[[#This Row],[total_time]]&gt;=TableMPI[[#This Row],[Low]], TableMPI[[#This Row],[total_time]]&lt;=TableMPI[[#This Row],[High]]),1,0)</f>
        <v>#N/A</v>
      </c>
    </row>
    <row r="696" spans="1:19" x14ac:dyDescent="0.25">
      <c r="A696" t="s">
        <v>15</v>
      </c>
      <c r="B696">
        <v>10000</v>
      </c>
      <c r="C696">
        <v>100</v>
      </c>
      <c r="D696">
        <v>100000</v>
      </c>
      <c r="E696">
        <v>70</v>
      </c>
      <c r="F696">
        <v>1</v>
      </c>
      <c r="G696">
        <v>18.178972000000002</v>
      </c>
      <c r="H696">
        <v>12.326195999999999</v>
      </c>
      <c r="I696">
        <v>4.5522989999999997</v>
      </c>
      <c r="J696">
        <v>6.5975000000000006E-2</v>
      </c>
      <c r="K696" t="str">
        <f t="shared" si="19"/>
        <v>7</v>
      </c>
      <c r="L696" t="s">
        <v>65</v>
      </c>
      <c r="M696" t="s">
        <v>66</v>
      </c>
      <c r="N6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696" s="13" t="e">
        <f>VLOOKUP(TableMPI[[#This Row],[Label]],TableAvg[],2,FALSE)</f>
        <v>#N/A</v>
      </c>
      <c r="P696" s="13" t="e">
        <f>VLOOKUP(TableMPI[[#This Row],[Label]],TableAvg[],3,FALSE)</f>
        <v>#N/A</v>
      </c>
      <c r="Q696" s="13" t="e">
        <f>TableMPI[[#This Row],[Avg]]-$U$2*TableMPI[[#This Row],[StdDev]]</f>
        <v>#N/A</v>
      </c>
      <c r="R696" s="13" t="e">
        <f>TableMPI[[#This Row],[Avg]]+$U$2*TableMPI[[#This Row],[StdDev]]</f>
        <v>#N/A</v>
      </c>
      <c r="S696" s="13" t="e">
        <f>IF(AND(TableMPI[[#This Row],[total_time]]&gt;=TableMPI[[#This Row],[Low]], TableMPI[[#This Row],[total_time]]&lt;=TableMPI[[#This Row],[High]]),1,0)</f>
        <v>#N/A</v>
      </c>
    </row>
    <row r="697" spans="1:19" x14ac:dyDescent="0.25">
      <c r="A697" t="s">
        <v>15</v>
      </c>
      <c r="B697">
        <v>10000</v>
      </c>
      <c r="C697">
        <v>100</v>
      </c>
      <c r="D697">
        <v>100000</v>
      </c>
      <c r="E697">
        <v>69</v>
      </c>
      <c r="F697">
        <v>1</v>
      </c>
      <c r="G697">
        <v>32.538733999999998</v>
      </c>
      <c r="H697">
        <v>26.642899</v>
      </c>
      <c r="I697">
        <v>5.7370279999999996</v>
      </c>
      <c r="J697">
        <v>8.4367999999999999E-2</v>
      </c>
      <c r="K697" t="str">
        <f t="shared" si="19"/>
        <v>7</v>
      </c>
      <c r="L697" t="s">
        <v>65</v>
      </c>
      <c r="M697" t="s">
        <v>66</v>
      </c>
      <c r="N6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697" s="13" t="e">
        <f>VLOOKUP(TableMPI[[#This Row],[Label]],TableAvg[],2,FALSE)</f>
        <v>#N/A</v>
      </c>
      <c r="P697" s="13" t="e">
        <f>VLOOKUP(TableMPI[[#This Row],[Label]],TableAvg[],3,FALSE)</f>
        <v>#N/A</v>
      </c>
      <c r="Q697" s="13" t="e">
        <f>TableMPI[[#This Row],[Avg]]-$U$2*TableMPI[[#This Row],[StdDev]]</f>
        <v>#N/A</v>
      </c>
      <c r="R697" s="13" t="e">
        <f>TableMPI[[#This Row],[Avg]]+$U$2*TableMPI[[#This Row],[StdDev]]</f>
        <v>#N/A</v>
      </c>
      <c r="S697" s="13" t="e">
        <f>IF(AND(TableMPI[[#This Row],[total_time]]&gt;=TableMPI[[#This Row],[Low]], TableMPI[[#This Row],[total_time]]&lt;=TableMPI[[#This Row],[High]]),1,0)</f>
        <v>#N/A</v>
      </c>
    </row>
    <row r="698" spans="1:19" x14ac:dyDescent="0.25">
      <c r="A698" t="s">
        <v>15</v>
      </c>
      <c r="B698">
        <v>10000</v>
      </c>
      <c r="C698">
        <v>100</v>
      </c>
      <c r="D698">
        <v>100000</v>
      </c>
      <c r="E698">
        <v>68</v>
      </c>
      <c r="F698">
        <v>1</v>
      </c>
      <c r="G698">
        <v>14.168048000000001</v>
      </c>
      <c r="H698">
        <v>7.9462520000000003</v>
      </c>
      <c r="I698">
        <v>43.517017000000003</v>
      </c>
      <c r="J698">
        <v>0.64950799999999997</v>
      </c>
      <c r="K698" t="str">
        <f t="shared" si="19"/>
        <v>7</v>
      </c>
      <c r="L698" t="s">
        <v>65</v>
      </c>
      <c r="M698" t="s">
        <v>66</v>
      </c>
      <c r="N6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698" s="13" t="e">
        <f>VLOOKUP(TableMPI[[#This Row],[Label]],TableAvg[],2,FALSE)</f>
        <v>#N/A</v>
      </c>
      <c r="P698" s="13" t="e">
        <f>VLOOKUP(TableMPI[[#This Row],[Label]],TableAvg[],3,FALSE)</f>
        <v>#N/A</v>
      </c>
      <c r="Q698" s="13" t="e">
        <f>TableMPI[[#This Row],[Avg]]-$U$2*TableMPI[[#This Row],[StdDev]]</f>
        <v>#N/A</v>
      </c>
      <c r="R698" s="13" t="e">
        <f>TableMPI[[#This Row],[Avg]]+$U$2*TableMPI[[#This Row],[StdDev]]</f>
        <v>#N/A</v>
      </c>
      <c r="S698" s="13" t="e">
        <f>IF(AND(TableMPI[[#This Row],[total_time]]&gt;=TableMPI[[#This Row],[Low]], TableMPI[[#This Row],[total_time]]&lt;=TableMPI[[#This Row],[High]]),1,0)</f>
        <v>#N/A</v>
      </c>
    </row>
    <row r="699" spans="1:19" x14ac:dyDescent="0.25">
      <c r="A699" t="s">
        <v>15</v>
      </c>
      <c r="B699">
        <v>10000</v>
      </c>
      <c r="C699">
        <v>100</v>
      </c>
      <c r="D699">
        <v>100000</v>
      </c>
      <c r="E699">
        <v>67</v>
      </c>
      <c r="F699">
        <v>1</v>
      </c>
      <c r="G699">
        <v>19.713349000000001</v>
      </c>
      <c r="H699">
        <v>13.665010000000001</v>
      </c>
      <c r="I699">
        <v>7.0739390000000002</v>
      </c>
      <c r="J699">
        <v>0.107181</v>
      </c>
      <c r="K699" t="str">
        <f t="shared" si="19"/>
        <v>7</v>
      </c>
      <c r="L699" t="s">
        <v>65</v>
      </c>
      <c r="M699" t="s">
        <v>66</v>
      </c>
      <c r="N6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699" s="13" t="e">
        <f>VLOOKUP(TableMPI[[#This Row],[Label]],TableAvg[],2,FALSE)</f>
        <v>#N/A</v>
      </c>
      <c r="P699" s="13" t="e">
        <f>VLOOKUP(TableMPI[[#This Row],[Label]],TableAvg[],3,FALSE)</f>
        <v>#N/A</v>
      </c>
      <c r="Q699" s="13" t="e">
        <f>TableMPI[[#This Row],[Avg]]-$U$2*TableMPI[[#This Row],[StdDev]]</f>
        <v>#N/A</v>
      </c>
      <c r="R699" s="13" t="e">
        <f>TableMPI[[#This Row],[Avg]]+$U$2*TableMPI[[#This Row],[StdDev]]</f>
        <v>#N/A</v>
      </c>
      <c r="S699" s="13" t="e">
        <f>IF(AND(TableMPI[[#This Row],[total_time]]&gt;=TableMPI[[#This Row],[Low]], TableMPI[[#This Row],[total_time]]&lt;=TableMPI[[#This Row],[High]]),1,0)</f>
        <v>#N/A</v>
      </c>
    </row>
    <row r="700" spans="1:19" x14ac:dyDescent="0.25">
      <c r="A700" t="s">
        <v>15</v>
      </c>
      <c r="B700">
        <v>10000</v>
      </c>
      <c r="C700">
        <v>100</v>
      </c>
      <c r="D700">
        <v>100000</v>
      </c>
      <c r="E700">
        <v>66</v>
      </c>
      <c r="F700">
        <v>1</v>
      </c>
      <c r="G700">
        <v>25.222781000000001</v>
      </c>
      <c r="H700">
        <v>19.068556000000001</v>
      </c>
      <c r="I700">
        <v>6.9912640000000001</v>
      </c>
      <c r="J700">
        <v>0.107558</v>
      </c>
      <c r="K700" t="str">
        <f t="shared" si="19"/>
        <v>7</v>
      </c>
      <c r="L700" t="s">
        <v>65</v>
      </c>
      <c r="M700" t="s">
        <v>66</v>
      </c>
      <c r="N7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00" s="13" t="e">
        <f>VLOOKUP(TableMPI[[#This Row],[Label]],TableAvg[],2,FALSE)</f>
        <v>#N/A</v>
      </c>
      <c r="P700" s="13" t="e">
        <f>VLOOKUP(TableMPI[[#This Row],[Label]],TableAvg[],3,FALSE)</f>
        <v>#N/A</v>
      </c>
      <c r="Q700" s="13" t="e">
        <f>TableMPI[[#This Row],[Avg]]-$U$2*TableMPI[[#This Row],[StdDev]]</f>
        <v>#N/A</v>
      </c>
      <c r="R700" s="13" t="e">
        <f>TableMPI[[#This Row],[Avg]]+$U$2*TableMPI[[#This Row],[StdDev]]</f>
        <v>#N/A</v>
      </c>
      <c r="S700" s="13" t="e">
        <f>IF(AND(TableMPI[[#This Row],[total_time]]&gt;=TableMPI[[#This Row],[Low]], TableMPI[[#This Row],[total_time]]&lt;=TableMPI[[#This Row],[High]]),1,0)</f>
        <v>#N/A</v>
      </c>
    </row>
    <row r="701" spans="1:19" x14ac:dyDescent="0.25">
      <c r="A701" t="s">
        <v>15</v>
      </c>
      <c r="B701">
        <v>10000</v>
      </c>
      <c r="C701">
        <v>100</v>
      </c>
      <c r="D701">
        <v>100000</v>
      </c>
      <c r="E701">
        <v>65</v>
      </c>
      <c r="F701">
        <v>1</v>
      </c>
      <c r="G701">
        <v>17.159438999999999</v>
      </c>
      <c r="H701">
        <v>10.946808000000001</v>
      </c>
      <c r="I701">
        <v>4.0970690000000003</v>
      </c>
      <c r="J701">
        <v>6.4017000000000004E-2</v>
      </c>
      <c r="K701" t="str">
        <f t="shared" si="19"/>
        <v>7</v>
      </c>
      <c r="L701" t="s">
        <v>65</v>
      </c>
      <c r="M701" t="s">
        <v>66</v>
      </c>
      <c r="N7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01" s="13" t="e">
        <f>VLOOKUP(TableMPI[[#This Row],[Label]],TableAvg[],2,FALSE)</f>
        <v>#N/A</v>
      </c>
      <c r="P701" s="13" t="e">
        <f>VLOOKUP(TableMPI[[#This Row],[Label]],TableAvg[],3,FALSE)</f>
        <v>#N/A</v>
      </c>
      <c r="Q701" s="13" t="e">
        <f>TableMPI[[#This Row],[Avg]]-$U$2*TableMPI[[#This Row],[StdDev]]</f>
        <v>#N/A</v>
      </c>
      <c r="R701" s="13" t="e">
        <f>TableMPI[[#This Row],[Avg]]+$U$2*TableMPI[[#This Row],[StdDev]]</f>
        <v>#N/A</v>
      </c>
      <c r="S701" s="13" t="e">
        <f>IF(AND(TableMPI[[#This Row],[total_time]]&gt;=TableMPI[[#This Row],[Low]], TableMPI[[#This Row],[total_time]]&lt;=TableMPI[[#This Row],[High]]),1,0)</f>
        <v>#N/A</v>
      </c>
    </row>
    <row r="702" spans="1:19" x14ac:dyDescent="0.25">
      <c r="A702" t="s">
        <v>15</v>
      </c>
      <c r="B702">
        <v>10000</v>
      </c>
      <c r="C702">
        <v>100</v>
      </c>
      <c r="D702">
        <v>100000</v>
      </c>
      <c r="E702">
        <v>64</v>
      </c>
      <c r="F702">
        <v>1</v>
      </c>
      <c r="G702">
        <v>35.658634999999997</v>
      </c>
      <c r="H702">
        <v>29.371355999999999</v>
      </c>
      <c r="I702">
        <v>4.0461970000000003</v>
      </c>
      <c r="J702">
        <v>6.4225000000000004E-2</v>
      </c>
      <c r="K702" t="str">
        <f t="shared" si="19"/>
        <v>7</v>
      </c>
      <c r="L702" t="s">
        <v>65</v>
      </c>
      <c r="M702" t="s">
        <v>66</v>
      </c>
      <c r="N7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02" s="13">
        <f>VLOOKUP(TableMPI[[#This Row],[Label]],TableAvg[],2,FALSE)</f>
        <v>0</v>
      </c>
      <c r="P702" s="13">
        <f>VLOOKUP(TableMPI[[#This Row],[Label]],TableAvg[],3,FALSE)</f>
        <v>0</v>
      </c>
      <c r="Q702" s="13">
        <f>TableMPI[[#This Row],[Avg]]-$U$2*TableMPI[[#This Row],[StdDev]]</f>
        <v>0</v>
      </c>
      <c r="R702" s="13">
        <f>TableMPI[[#This Row],[Avg]]+$U$2*TableMPI[[#This Row],[StdDev]]</f>
        <v>0</v>
      </c>
      <c r="S702" s="13">
        <v>1</v>
      </c>
    </row>
    <row r="703" spans="1:19" x14ac:dyDescent="0.25">
      <c r="A703" t="s">
        <v>15</v>
      </c>
      <c r="B703">
        <v>10000</v>
      </c>
      <c r="C703">
        <v>100</v>
      </c>
      <c r="D703">
        <v>100000</v>
      </c>
      <c r="E703">
        <v>63</v>
      </c>
      <c r="F703">
        <v>1</v>
      </c>
      <c r="G703">
        <v>13.848813</v>
      </c>
      <c r="H703">
        <v>7.4926579999999996</v>
      </c>
      <c r="I703">
        <v>24.310855</v>
      </c>
      <c r="J703">
        <v>0.39211099999999999</v>
      </c>
      <c r="K703" t="str">
        <f t="shared" si="19"/>
        <v>7</v>
      </c>
      <c r="L703" t="s">
        <v>65</v>
      </c>
      <c r="M703" t="s">
        <v>66</v>
      </c>
      <c r="N7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03" s="13">
        <f>VLOOKUP(TableMPI[[#This Row],[Label]],TableAvg[],2,FALSE)</f>
        <v>0</v>
      </c>
      <c r="P703" s="13">
        <f>VLOOKUP(TableMPI[[#This Row],[Label]],TableAvg[],3,FALSE)</f>
        <v>0</v>
      </c>
      <c r="Q703" s="13">
        <f>TableMPI[[#This Row],[Avg]]-$U$2*TableMPI[[#This Row],[StdDev]]</f>
        <v>0</v>
      </c>
      <c r="R703" s="13">
        <f>TableMPI[[#This Row],[Avg]]+$U$2*TableMPI[[#This Row],[StdDev]]</f>
        <v>0</v>
      </c>
      <c r="S703" s="13">
        <v>1</v>
      </c>
    </row>
    <row r="704" spans="1:19" x14ac:dyDescent="0.25">
      <c r="A704" t="s">
        <v>15</v>
      </c>
      <c r="B704">
        <v>10000</v>
      </c>
      <c r="C704">
        <v>100</v>
      </c>
      <c r="D704">
        <v>100000</v>
      </c>
      <c r="E704">
        <v>62</v>
      </c>
      <c r="F704">
        <v>1</v>
      </c>
      <c r="G704">
        <v>19.16414</v>
      </c>
      <c r="H704">
        <v>12.62426</v>
      </c>
      <c r="I704">
        <v>6.9020339999999996</v>
      </c>
      <c r="J704">
        <v>0.113148</v>
      </c>
      <c r="K704" t="str">
        <f t="shared" si="19"/>
        <v>7</v>
      </c>
      <c r="L704" t="s">
        <v>65</v>
      </c>
      <c r="M704" t="s">
        <v>66</v>
      </c>
      <c r="N7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04" s="13">
        <f>VLOOKUP(TableMPI[[#This Row],[Label]],TableAvg[],2,FALSE)</f>
        <v>0</v>
      </c>
      <c r="P704" s="13">
        <f>VLOOKUP(TableMPI[[#This Row],[Label]],TableAvg[],3,FALSE)</f>
        <v>0</v>
      </c>
      <c r="Q704" s="13">
        <f>TableMPI[[#This Row],[Avg]]-$U$2*TableMPI[[#This Row],[StdDev]]</f>
        <v>0</v>
      </c>
      <c r="R704" s="13">
        <f>TableMPI[[#This Row],[Avg]]+$U$2*TableMPI[[#This Row],[StdDev]]</f>
        <v>0</v>
      </c>
      <c r="S704" s="13">
        <v>1</v>
      </c>
    </row>
    <row r="705" spans="1:19" x14ac:dyDescent="0.25">
      <c r="A705" t="s">
        <v>15</v>
      </c>
      <c r="B705">
        <v>10000</v>
      </c>
      <c r="C705">
        <v>100</v>
      </c>
      <c r="D705">
        <v>100000</v>
      </c>
      <c r="E705">
        <v>61</v>
      </c>
      <c r="F705">
        <v>1</v>
      </c>
      <c r="G705">
        <v>11.452693999999999</v>
      </c>
      <c r="H705">
        <v>4.8114189999999999</v>
      </c>
      <c r="I705">
        <v>4.0597120000000002</v>
      </c>
      <c r="J705">
        <v>6.7662E-2</v>
      </c>
      <c r="K705" t="str">
        <f t="shared" si="19"/>
        <v>7</v>
      </c>
      <c r="L705" t="s">
        <v>65</v>
      </c>
      <c r="M705" t="s">
        <v>66</v>
      </c>
      <c r="N7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05" s="13">
        <f>VLOOKUP(TableMPI[[#This Row],[Label]],TableAvg[],2,FALSE)</f>
        <v>0</v>
      </c>
      <c r="P705" s="13">
        <f>VLOOKUP(TableMPI[[#This Row],[Label]],TableAvg[],3,FALSE)</f>
        <v>0</v>
      </c>
      <c r="Q705" s="13">
        <f>TableMPI[[#This Row],[Avg]]-$U$2*TableMPI[[#This Row],[StdDev]]</f>
        <v>0</v>
      </c>
      <c r="R705" s="13">
        <f>TableMPI[[#This Row],[Avg]]+$U$2*TableMPI[[#This Row],[StdDev]]</f>
        <v>0</v>
      </c>
      <c r="S705" s="13">
        <v>1</v>
      </c>
    </row>
    <row r="706" spans="1:19" x14ac:dyDescent="0.25">
      <c r="A706" t="s">
        <v>15</v>
      </c>
      <c r="B706">
        <v>10000</v>
      </c>
      <c r="C706">
        <v>100</v>
      </c>
      <c r="D706">
        <v>100000</v>
      </c>
      <c r="E706">
        <v>60</v>
      </c>
      <c r="F706">
        <v>1</v>
      </c>
      <c r="G706">
        <v>22.369698</v>
      </c>
      <c r="H706">
        <v>15.726073</v>
      </c>
      <c r="I706">
        <v>3.901319</v>
      </c>
      <c r="J706">
        <v>6.6124000000000002E-2</v>
      </c>
      <c r="K706" t="str">
        <f t="shared" si="19"/>
        <v>7</v>
      </c>
      <c r="L706" t="s">
        <v>65</v>
      </c>
      <c r="M706" t="s">
        <v>66</v>
      </c>
      <c r="N7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06" s="13">
        <f>VLOOKUP(TableMPI[[#This Row],[Label]],TableAvg[],2,FALSE)</f>
        <v>0</v>
      </c>
      <c r="P706" s="13">
        <f>VLOOKUP(TableMPI[[#This Row],[Label]],TableAvg[],3,FALSE)</f>
        <v>0</v>
      </c>
      <c r="Q706" s="13">
        <f>TableMPI[[#This Row],[Avg]]-$U$2*TableMPI[[#This Row],[StdDev]]</f>
        <v>0</v>
      </c>
      <c r="R706" s="13">
        <f>TableMPI[[#This Row],[Avg]]+$U$2*TableMPI[[#This Row],[StdDev]]</f>
        <v>0</v>
      </c>
      <c r="S706" s="13">
        <v>1</v>
      </c>
    </row>
    <row r="707" spans="1:19" x14ac:dyDescent="0.25">
      <c r="A707" t="s">
        <v>15</v>
      </c>
      <c r="B707">
        <v>10000</v>
      </c>
      <c r="C707">
        <v>100</v>
      </c>
      <c r="D707">
        <v>100000</v>
      </c>
      <c r="E707">
        <v>59</v>
      </c>
      <c r="F707">
        <v>1</v>
      </c>
      <c r="G707">
        <v>21.936247999999999</v>
      </c>
      <c r="H707">
        <v>15.009985</v>
      </c>
      <c r="I707">
        <v>17.347342000000001</v>
      </c>
      <c r="J707">
        <v>0.29909200000000002</v>
      </c>
      <c r="K707" t="str">
        <f t="shared" si="19"/>
        <v>7</v>
      </c>
      <c r="L707" t="s">
        <v>65</v>
      </c>
      <c r="M707" t="s">
        <v>66</v>
      </c>
      <c r="N7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07" s="13">
        <f>VLOOKUP(TableMPI[[#This Row],[Label]],TableAvg[],2,FALSE)</f>
        <v>0</v>
      </c>
      <c r="P707" s="13">
        <f>VLOOKUP(TableMPI[[#This Row],[Label]],TableAvg[],3,FALSE)</f>
        <v>0</v>
      </c>
      <c r="Q707" s="13">
        <f>TableMPI[[#This Row],[Avg]]-$U$2*TableMPI[[#This Row],[StdDev]]</f>
        <v>0</v>
      </c>
      <c r="R707" s="13">
        <f>TableMPI[[#This Row],[Avg]]+$U$2*TableMPI[[#This Row],[StdDev]]</f>
        <v>0</v>
      </c>
      <c r="S707" s="13">
        <v>1</v>
      </c>
    </row>
    <row r="708" spans="1:19" x14ac:dyDescent="0.25">
      <c r="A708" t="s">
        <v>15</v>
      </c>
      <c r="B708">
        <v>10000</v>
      </c>
      <c r="C708">
        <v>100</v>
      </c>
      <c r="D708">
        <v>100000</v>
      </c>
      <c r="E708">
        <v>58</v>
      </c>
      <c r="F708">
        <v>1</v>
      </c>
      <c r="G708">
        <v>12.231332999999999</v>
      </c>
      <c r="H708">
        <v>5.2196239999999996</v>
      </c>
      <c r="I708">
        <v>8.2919440000000009</v>
      </c>
      <c r="J708">
        <v>0.14547299999999999</v>
      </c>
      <c r="K708" t="str">
        <f t="shared" si="19"/>
        <v>7</v>
      </c>
      <c r="L708" t="s">
        <v>65</v>
      </c>
      <c r="M708" t="s">
        <v>66</v>
      </c>
      <c r="N7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08" s="13">
        <f>VLOOKUP(TableMPI[[#This Row],[Label]],TableAvg[],2,FALSE)</f>
        <v>0</v>
      </c>
      <c r="P708" s="13">
        <f>VLOOKUP(TableMPI[[#This Row],[Label]],TableAvg[],3,FALSE)</f>
        <v>0</v>
      </c>
      <c r="Q708" s="13">
        <f>TableMPI[[#This Row],[Avg]]-$U$2*TableMPI[[#This Row],[StdDev]]</f>
        <v>0</v>
      </c>
      <c r="R708" s="13">
        <f>TableMPI[[#This Row],[Avg]]+$U$2*TableMPI[[#This Row],[StdDev]]</f>
        <v>0</v>
      </c>
      <c r="S708" s="13">
        <v>1</v>
      </c>
    </row>
    <row r="709" spans="1:19" x14ac:dyDescent="0.25">
      <c r="A709" t="s">
        <v>15</v>
      </c>
      <c r="B709">
        <v>10000</v>
      </c>
      <c r="C709">
        <v>100</v>
      </c>
      <c r="D709">
        <v>100000</v>
      </c>
      <c r="E709">
        <v>57</v>
      </c>
      <c r="F709">
        <v>1</v>
      </c>
      <c r="G709">
        <v>13.411336</v>
      </c>
      <c r="H709">
        <v>6.256087</v>
      </c>
      <c r="I709">
        <v>5.8322039999999999</v>
      </c>
      <c r="J709">
        <v>0.104146</v>
      </c>
      <c r="K709" t="str">
        <f t="shared" si="19"/>
        <v>7</v>
      </c>
      <c r="L709" t="s">
        <v>65</v>
      </c>
      <c r="M709" t="s">
        <v>66</v>
      </c>
      <c r="N7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09" s="13">
        <f>VLOOKUP(TableMPI[[#This Row],[Label]],TableAvg[],2,FALSE)</f>
        <v>0</v>
      </c>
      <c r="P709" s="13">
        <f>VLOOKUP(TableMPI[[#This Row],[Label]],TableAvg[],3,FALSE)</f>
        <v>0</v>
      </c>
      <c r="Q709" s="13">
        <f>TableMPI[[#This Row],[Avg]]-$U$2*TableMPI[[#This Row],[StdDev]]</f>
        <v>0</v>
      </c>
      <c r="R709" s="13">
        <f>TableMPI[[#This Row],[Avg]]+$U$2*TableMPI[[#This Row],[StdDev]]</f>
        <v>0</v>
      </c>
      <c r="S709" s="13">
        <v>1</v>
      </c>
    </row>
    <row r="710" spans="1:19" x14ac:dyDescent="0.25">
      <c r="A710" t="s">
        <v>15</v>
      </c>
      <c r="B710">
        <v>10000</v>
      </c>
      <c r="C710">
        <v>100</v>
      </c>
      <c r="D710">
        <v>100000</v>
      </c>
      <c r="E710">
        <v>56</v>
      </c>
      <c r="F710">
        <v>1</v>
      </c>
      <c r="G710">
        <v>15.102022</v>
      </c>
      <c r="H710">
        <v>7.7961140000000002</v>
      </c>
      <c r="I710">
        <v>6.733066</v>
      </c>
      <c r="J710">
        <v>0.122419</v>
      </c>
      <c r="K710" t="str">
        <f t="shared" si="19"/>
        <v>7</v>
      </c>
      <c r="L710" t="s">
        <v>65</v>
      </c>
      <c r="M710" t="s">
        <v>66</v>
      </c>
      <c r="N7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10" s="13">
        <f>VLOOKUP(TableMPI[[#This Row],[Label]],TableAvg[],2,FALSE)</f>
        <v>0</v>
      </c>
      <c r="P710" s="13">
        <f>VLOOKUP(TableMPI[[#This Row],[Label]],TableAvg[],3,FALSE)</f>
        <v>0</v>
      </c>
      <c r="Q710" s="13">
        <f>TableMPI[[#This Row],[Avg]]-$U$2*TableMPI[[#This Row],[StdDev]]</f>
        <v>0</v>
      </c>
      <c r="R710" s="13">
        <f>TableMPI[[#This Row],[Avg]]+$U$2*TableMPI[[#This Row],[StdDev]]</f>
        <v>0</v>
      </c>
      <c r="S710" s="13">
        <v>1</v>
      </c>
    </row>
    <row r="711" spans="1:19" x14ac:dyDescent="0.25">
      <c r="A711" t="s">
        <v>15</v>
      </c>
      <c r="B711">
        <v>10000</v>
      </c>
      <c r="C711">
        <v>100</v>
      </c>
      <c r="D711">
        <v>100000</v>
      </c>
      <c r="E711">
        <v>55</v>
      </c>
      <c r="F711">
        <v>1</v>
      </c>
      <c r="G711">
        <v>25.934358</v>
      </c>
      <c r="H711">
        <v>18.621323</v>
      </c>
      <c r="I711">
        <v>5.7261420000000003</v>
      </c>
      <c r="J711">
        <v>0.10604</v>
      </c>
      <c r="K711" t="str">
        <f t="shared" ref="K711:K774" si="20">MID(M711,22,1)</f>
        <v>7</v>
      </c>
      <c r="L711" t="s">
        <v>65</v>
      </c>
      <c r="M711" t="s">
        <v>66</v>
      </c>
      <c r="N7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11" s="13">
        <f>VLOOKUP(TableMPI[[#This Row],[Label]],TableAvg[],2,FALSE)</f>
        <v>0</v>
      </c>
      <c r="P711" s="13">
        <f>VLOOKUP(TableMPI[[#This Row],[Label]],TableAvg[],3,FALSE)</f>
        <v>0</v>
      </c>
      <c r="Q711" s="13">
        <f>TableMPI[[#This Row],[Avg]]-$U$2*TableMPI[[#This Row],[StdDev]]</f>
        <v>0</v>
      </c>
      <c r="R711" s="13">
        <f>TableMPI[[#This Row],[Avg]]+$U$2*TableMPI[[#This Row],[StdDev]]</f>
        <v>0</v>
      </c>
      <c r="S711" s="13">
        <v>1</v>
      </c>
    </row>
    <row r="712" spans="1:19" x14ac:dyDescent="0.25">
      <c r="A712" t="s">
        <v>15</v>
      </c>
      <c r="B712">
        <v>10000</v>
      </c>
      <c r="C712">
        <v>100</v>
      </c>
      <c r="D712">
        <v>100000</v>
      </c>
      <c r="E712">
        <v>54</v>
      </c>
      <c r="F712">
        <v>1</v>
      </c>
      <c r="G712">
        <v>12.07095</v>
      </c>
      <c r="H712">
        <v>4.644209</v>
      </c>
      <c r="I712">
        <v>5.9984909999999996</v>
      </c>
      <c r="J712">
        <v>0.113179</v>
      </c>
      <c r="K712" t="str">
        <f t="shared" si="20"/>
        <v>7</v>
      </c>
      <c r="L712" t="s">
        <v>65</v>
      </c>
      <c r="M712" t="s">
        <v>66</v>
      </c>
      <c r="N7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12" s="13">
        <f>VLOOKUP(TableMPI[[#This Row],[Label]],TableAvg[],2,FALSE)</f>
        <v>0</v>
      </c>
      <c r="P712" s="13">
        <f>VLOOKUP(TableMPI[[#This Row],[Label]],TableAvg[],3,FALSE)</f>
        <v>0</v>
      </c>
      <c r="Q712" s="13">
        <f>TableMPI[[#This Row],[Avg]]-$U$2*TableMPI[[#This Row],[StdDev]]</f>
        <v>0</v>
      </c>
      <c r="R712" s="13">
        <f>TableMPI[[#This Row],[Avg]]+$U$2*TableMPI[[#This Row],[StdDev]]</f>
        <v>0</v>
      </c>
      <c r="S712" s="13">
        <v>1</v>
      </c>
    </row>
    <row r="713" spans="1:19" x14ac:dyDescent="0.25">
      <c r="A713" t="s">
        <v>15</v>
      </c>
      <c r="B713">
        <v>10000</v>
      </c>
      <c r="C713">
        <v>100</v>
      </c>
      <c r="D713">
        <v>100000</v>
      </c>
      <c r="E713">
        <v>53</v>
      </c>
      <c r="F713">
        <v>1</v>
      </c>
      <c r="G713">
        <v>12.773705</v>
      </c>
      <c r="H713">
        <v>5.1430309999999997</v>
      </c>
      <c r="I713">
        <v>5.9215309999999999</v>
      </c>
      <c r="J713">
        <v>0.113876</v>
      </c>
      <c r="K713" t="str">
        <f t="shared" si="20"/>
        <v>7</v>
      </c>
      <c r="L713" t="s">
        <v>65</v>
      </c>
      <c r="M713" t="s">
        <v>66</v>
      </c>
      <c r="N7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13" s="13">
        <f>VLOOKUP(TableMPI[[#This Row],[Label]],TableAvg[],2,FALSE)</f>
        <v>0</v>
      </c>
      <c r="P713" s="13">
        <f>VLOOKUP(TableMPI[[#This Row],[Label]],TableAvg[],3,FALSE)</f>
        <v>0</v>
      </c>
      <c r="Q713" s="13">
        <f>TableMPI[[#This Row],[Avg]]-$U$2*TableMPI[[#This Row],[StdDev]]</f>
        <v>0</v>
      </c>
      <c r="R713" s="13">
        <f>TableMPI[[#This Row],[Avg]]+$U$2*TableMPI[[#This Row],[StdDev]]</f>
        <v>0</v>
      </c>
      <c r="S713" s="13">
        <v>1</v>
      </c>
    </row>
    <row r="714" spans="1:19" x14ac:dyDescent="0.25">
      <c r="A714" t="s">
        <v>15</v>
      </c>
      <c r="B714">
        <v>10000</v>
      </c>
      <c r="C714">
        <v>100</v>
      </c>
      <c r="D714">
        <v>100000</v>
      </c>
      <c r="E714">
        <v>52</v>
      </c>
      <c r="F714">
        <v>1</v>
      </c>
      <c r="G714">
        <v>13.97574</v>
      </c>
      <c r="H714">
        <v>6.3649240000000002</v>
      </c>
      <c r="I714">
        <v>7.1011819999999997</v>
      </c>
      <c r="J714">
        <v>0.139239</v>
      </c>
      <c r="K714" t="str">
        <f t="shared" si="20"/>
        <v>7</v>
      </c>
      <c r="L714" t="s">
        <v>65</v>
      </c>
      <c r="M714" t="s">
        <v>66</v>
      </c>
      <c r="N7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14" s="13">
        <f>VLOOKUP(TableMPI[[#This Row],[Label]],TableAvg[],2,FALSE)</f>
        <v>0</v>
      </c>
      <c r="P714" s="13">
        <f>VLOOKUP(TableMPI[[#This Row],[Label]],TableAvg[],3,FALSE)</f>
        <v>0</v>
      </c>
      <c r="Q714" s="13">
        <f>TableMPI[[#This Row],[Avg]]-$U$2*TableMPI[[#This Row],[StdDev]]</f>
        <v>0</v>
      </c>
      <c r="R714" s="13">
        <f>TableMPI[[#This Row],[Avg]]+$U$2*TableMPI[[#This Row],[StdDev]]</f>
        <v>0</v>
      </c>
      <c r="S714" s="13">
        <v>1</v>
      </c>
    </row>
    <row r="715" spans="1:19" x14ac:dyDescent="0.25">
      <c r="A715" t="s">
        <v>15</v>
      </c>
      <c r="B715">
        <v>10000</v>
      </c>
      <c r="C715">
        <v>100</v>
      </c>
      <c r="D715">
        <v>100000</v>
      </c>
      <c r="E715">
        <v>51</v>
      </c>
      <c r="F715">
        <v>1</v>
      </c>
      <c r="G715">
        <v>13.452018000000001</v>
      </c>
      <c r="H715">
        <v>5.5684040000000001</v>
      </c>
      <c r="I715">
        <v>5.5594460000000003</v>
      </c>
      <c r="J715">
        <v>0.111189</v>
      </c>
      <c r="K715" t="str">
        <f t="shared" si="20"/>
        <v>7</v>
      </c>
      <c r="L715" t="s">
        <v>65</v>
      </c>
      <c r="M715" t="s">
        <v>66</v>
      </c>
      <c r="N7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15" s="13">
        <f>VLOOKUP(TableMPI[[#This Row],[Label]],TableAvg[],2,FALSE)</f>
        <v>0</v>
      </c>
      <c r="P715" s="13">
        <f>VLOOKUP(TableMPI[[#This Row],[Label]],TableAvg[],3,FALSE)</f>
        <v>0</v>
      </c>
      <c r="Q715" s="13">
        <f>TableMPI[[#This Row],[Avg]]-$U$2*TableMPI[[#This Row],[StdDev]]</f>
        <v>0</v>
      </c>
      <c r="R715" s="13">
        <f>TableMPI[[#This Row],[Avg]]+$U$2*TableMPI[[#This Row],[StdDev]]</f>
        <v>0</v>
      </c>
      <c r="S715" s="13">
        <v>1</v>
      </c>
    </row>
    <row r="716" spans="1:19" x14ac:dyDescent="0.25">
      <c r="A716" t="s">
        <v>15</v>
      </c>
      <c r="B716">
        <v>10000</v>
      </c>
      <c r="C716">
        <v>100</v>
      </c>
      <c r="D716">
        <v>100000</v>
      </c>
      <c r="E716">
        <v>50</v>
      </c>
      <c r="F716">
        <v>1</v>
      </c>
      <c r="G716">
        <v>22.683555999999999</v>
      </c>
      <c r="H716">
        <v>14.77164</v>
      </c>
      <c r="I716">
        <v>4.9676989999999996</v>
      </c>
      <c r="J716">
        <v>0.101382</v>
      </c>
      <c r="K716" t="str">
        <f t="shared" si="20"/>
        <v>7</v>
      </c>
      <c r="L716" t="s">
        <v>65</v>
      </c>
      <c r="M716" t="s">
        <v>66</v>
      </c>
      <c r="N7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16" s="13">
        <f>VLOOKUP(TableMPI[[#This Row],[Label]],TableAvg[],2,FALSE)</f>
        <v>0</v>
      </c>
      <c r="P716" s="13">
        <f>VLOOKUP(TableMPI[[#This Row],[Label]],TableAvg[],3,FALSE)</f>
        <v>0</v>
      </c>
      <c r="Q716" s="13">
        <f>TableMPI[[#This Row],[Avg]]-$U$2*TableMPI[[#This Row],[StdDev]]</f>
        <v>0</v>
      </c>
      <c r="R716" s="13">
        <f>TableMPI[[#This Row],[Avg]]+$U$2*TableMPI[[#This Row],[StdDev]]</f>
        <v>0</v>
      </c>
      <c r="S716" s="13">
        <v>1</v>
      </c>
    </row>
    <row r="717" spans="1:19" x14ac:dyDescent="0.25">
      <c r="A717" t="s">
        <v>15</v>
      </c>
      <c r="B717">
        <v>10000</v>
      </c>
      <c r="C717">
        <v>100</v>
      </c>
      <c r="D717">
        <v>100000</v>
      </c>
      <c r="E717">
        <v>49</v>
      </c>
      <c r="F717">
        <v>1</v>
      </c>
      <c r="G717">
        <v>12.997686</v>
      </c>
      <c r="H717">
        <v>4.9442959999999996</v>
      </c>
      <c r="I717">
        <v>5.2109709999999998</v>
      </c>
      <c r="J717">
        <v>0.10856200000000001</v>
      </c>
      <c r="K717" t="str">
        <f t="shared" si="20"/>
        <v>7</v>
      </c>
      <c r="L717" t="s">
        <v>65</v>
      </c>
      <c r="M717" t="s">
        <v>66</v>
      </c>
      <c r="N7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17" s="13">
        <f>VLOOKUP(TableMPI[[#This Row],[Label]],TableAvg[],2,FALSE)</f>
        <v>0</v>
      </c>
      <c r="P717" s="13">
        <f>VLOOKUP(TableMPI[[#This Row],[Label]],TableAvg[],3,FALSE)</f>
        <v>0</v>
      </c>
      <c r="Q717" s="13">
        <f>TableMPI[[#This Row],[Avg]]-$U$2*TableMPI[[#This Row],[StdDev]]</f>
        <v>0</v>
      </c>
      <c r="R717" s="13">
        <f>TableMPI[[#This Row],[Avg]]+$U$2*TableMPI[[#This Row],[StdDev]]</f>
        <v>0</v>
      </c>
      <c r="S717" s="13">
        <v>1</v>
      </c>
    </row>
    <row r="718" spans="1:19" x14ac:dyDescent="0.25">
      <c r="A718" t="s">
        <v>15</v>
      </c>
      <c r="B718">
        <v>10000</v>
      </c>
      <c r="C718">
        <v>100</v>
      </c>
      <c r="D718">
        <v>100000</v>
      </c>
      <c r="E718">
        <v>48</v>
      </c>
      <c r="F718">
        <v>1</v>
      </c>
      <c r="G718">
        <v>27.850549999999998</v>
      </c>
      <c r="H718">
        <v>19.748370999999999</v>
      </c>
      <c r="I718">
        <v>6.5125900000000003</v>
      </c>
      <c r="J718">
        <v>0.13856599999999999</v>
      </c>
      <c r="K718" t="str">
        <f t="shared" si="20"/>
        <v>7</v>
      </c>
      <c r="L718" t="s">
        <v>65</v>
      </c>
      <c r="M718" t="s">
        <v>66</v>
      </c>
      <c r="N7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18" s="13">
        <f>VLOOKUP(TableMPI[[#This Row],[Label]],TableAvg[],2,FALSE)</f>
        <v>0</v>
      </c>
      <c r="P718" s="13">
        <f>VLOOKUP(TableMPI[[#This Row],[Label]],TableAvg[],3,FALSE)</f>
        <v>0</v>
      </c>
      <c r="Q718" s="13">
        <f>TableMPI[[#This Row],[Avg]]-$U$2*TableMPI[[#This Row],[StdDev]]</f>
        <v>0</v>
      </c>
      <c r="R718" s="13">
        <f>TableMPI[[#This Row],[Avg]]+$U$2*TableMPI[[#This Row],[StdDev]]</f>
        <v>0</v>
      </c>
      <c r="S718" s="13">
        <v>1</v>
      </c>
    </row>
    <row r="719" spans="1:19" x14ac:dyDescent="0.25">
      <c r="A719" t="s">
        <v>15</v>
      </c>
      <c r="B719">
        <v>10000</v>
      </c>
      <c r="C719">
        <v>100</v>
      </c>
      <c r="D719">
        <v>100000</v>
      </c>
      <c r="E719">
        <v>47</v>
      </c>
      <c r="F719">
        <v>1</v>
      </c>
      <c r="G719">
        <v>12.845241</v>
      </c>
      <c r="H719">
        <v>4.5443069999999999</v>
      </c>
      <c r="I719">
        <v>5.9567170000000003</v>
      </c>
      <c r="J719">
        <v>0.129494</v>
      </c>
      <c r="K719" t="str">
        <f t="shared" si="20"/>
        <v>7</v>
      </c>
      <c r="L719" t="s">
        <v>65</v>
      </c>
      <c r="M719" t="s">
        <v>66</v>
      </c>
      <c r="N7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19" s="13">
        <f>VLOOKUP(TableMPI[[#This Row],[Label]],TableAvg[],2,FALSE)</f>
        <v>0</v>
      </c>
      <c r="P719" s="13">
        <f>VLOOKUP(TableMPI[[#This Row],[Label]],TableAvg[],3,FALSE)</f>
        <v>0</v>
      </c>
      <c r="Q719" s="13">
        <f>TableMPI[[#This Row],[Avg]]-$U$2*TableMPI[[#This Row],[StdDev]]</f>
        <v>0</v>
      </c>
      <c r="R719" s="13">
        <f>TableMPI[[#This Row],[Avg]]+$U$2*TableMPI[[#This Row],[StdDev]]</f>
        <v>0</v>
      </c>
      <c r="S719" s="13">
        <v>1</v>
      </c>
    </row>
    <row r="720" spans="1:19" x14ac:dyDescent="0.25">
      <c r="A720" t="s">
        <v>15</v>
      </c>
      <c r="B720">
        <v>10000</v>
      </c>
      <c r="C720">
        <v>100</v>
      </c>
      <c r="D720">
        <v>100000</v>
      </c>
      <c r="E720">
        <v>46</v>
      </c>
      <c r="F720">
        <v>1</v>
      </c>
      <c r="G720">
        <v>13.827730000000001</v>
      </c>
      <c r="H720">
        <v>5.3664630000000004</v>
      </c>
      <c r="I720">
        <v>10.368945999999999</v>
      </c>
      <c r="J720">
        <v>0.23042099999999999</v>
      </c>
      <c r="K720" t="str">
        <f t="shared" si="20"/>
        <v>7</v>
      </c>
      <c r="L720" t="s">
        <v>65</v>
      </c>
      <c r="M720" t="s">
        <v>66</v>
      </c>
      <c r="N7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20" s="13">
        <f>VLOOKUP(TableMPI[[#This Row],[Label]],TableAvg[],2,FALSE)</f>
        <v>0</v>
      </c>
      <c r="P720" s="13">
        <f>VLOOKUP(TableMPI[[#This Row],[Label]],TableAvg[],3,FALSE)</f>
        <v>0</v>
      </c>
      <c r="Q720" s="13">
        <f>TableMPI[[#This Row],[Avg]]-$U$2*TableMPI[[#This Row],[StdDev]]</f>
        <v>0</v>
      </c>
      <c r="R720" s="13">
        <f>TableMPI[[#This Row],[Avg]]+$U$2*TableMPI[[#This Row],[StdDev]]</f>
        <v>0</v>
      </c>
      <c r="S720" s="13">
        <v>1</v>
      </c>
    </row>
    <row r="721" spans="1:19" x14ac:dyDescent="0.25">
      <c r="A721" t="s">
        <v>15</v>
      </c>
      <c r="B721">
        <v>10000</v>
      </c>
      <c r="C721">
        <v>100</v>
      </c>
      <c r="D721">
        <v>100000</v>
      </c>
      <c r="E721">
        <v>45</v>
      </c>
      <c r="F721">
        <v>1</v>
      </c>
      <c r="G721">
        <v>16.298636999999999</v>
      </c>
      <c r="H721">
        <v>7.6936850000000003</v>
      </c>
      <c r="I721">
        <v>10.463081000000001</v>
      </c>
      <c r="J721">
        <v>0.23779700000000001</v>
      </c>
      <c r="K721" t="str">
        <f t="shared" si="20"/>
        <v>7</v>
      </c>
      <c r="L721" t="s">
        <v>65</v>
      </c>
      <c r="M721" t="s">
        <v>66</v>
      </c>
      <c r="N7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21" s="13">
        <f>VLOOKUP(TableMPI[[#This Row],[Label]],TableAvg[],2,FALSE)</f>
        <v>0</v>
      </c>
      <c r="P721" s="13">
        <f>VLOOKUP(TableMPI[[#This Row],[Label]],TableAvg[],3,FALSE)</f>
        <v>0</v>
      </c>
      <c r="Q721" s="13">
        <f>TableMPI[[#This Row],[Avg]]-$U$2*TableMPI[[#This Row],[StdDev]]</f>
        <v>0</v>
      </c>
      <c r="R721" s="13">
        <f>TableMPI[[#This Row],[Avg]]+$U$2*TableMPI[[#This Row],[StdDev]]</f>
        <v>0</v>
      </c>
      <c r="S721" s="13">
        <v>1</v>
      </c>
    </row>
    <row r="722" spans="1:19" x14ac:dyDescent="0.25">
      <c r="A722" t="s">
        <v>15</v>
      </c>
      <c r="B722">
        <v>10000</v>
      </c>
      <c r="C722">
        <v>100</v>
      </c>
      <c r="D722">
        <v>100000</v>
      </c>
      <c r="E722">
        <v>44</v>
      </c>
      <c r="F722">
        <v>1</v>
      </c>
      <c r="G722">
        <v>13.496657000000001</v>
      </c>
      <c r="H722">
        <v>4.7139309999999996</v>
      </c>
      <c r="I722">
        <v>7.2780019999999999</v>
      </c>
      <c r="J722">
        <v>0.16925599999999999</v>
      </c>
      <c r="K722" t="str">
        <f t="shared" si="20"/>
        <v>7</v>
      </c>
      <c r="L722" t="s">
        <v>65</v>
      </c>
      <c r="M722" t="s">
        <v>66</v>
      </c>
      <c r="N7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22" s="13">
        <f>VLOOKUP(TableMPI[[#This Row],[Label]],TableAvg[],2,FALSE)</f>
        <v>0</v>
      </c>
      <c r="P722" s="13">
        <f>VLOOKUP(TableMPI[[#This Row],[Label]],TableAvg[],3,FALSE)</f>
        <v>0</v>
      </c>
      <c r="Q722" s="13">
        <f>TableMPI[[#This Row],[Avg]]-$U$2*TableMPI[[#This Row],[StdDev]]</f>
        <v>0</v>
      </c>
      <c r="R722" s="13">
        <f>TableMPI[[#This Row],[Avg]]+$U$2*TableMPI[[#This Row],[StdDev]]</f>
        <v>0</v>
      </c>
      <c r="S722" s="13">
        <v>1</v>
      </c>
    </row>
    <row r="723" spans="1:19" x14ac:dyDescent="0.25">
      <c r="A723" t="s">
        <v>15</v>
      </c>
      <c r="B723">
        <v>10000</v>
      </c>
      <c r="C723">
        <v>100</v>
      </c>
      <c r="D723">
        <v>100000</v>
      </c>
      <c r="E723">
        <v>43</v>
      </c>
      <c r="F723">
        <v>1</v>
      </c>
      <c r="G723">
        <v>13.985125</v>
      </c>
      <c r="H723">
        <v>5.0146240000000004</v>
      </c>
      <c r="I723">
        <v>4.6620980000000003</v>
      </c>
      <c r="J723">
        <v>0.111002</v>
      </c>
      <c r="K723" t="str">
        <f t="shared" si="20"/>
        <v>7</v>
      </c>
      <c r="L723" t="s">
        <v>65</v>
      </c>
      <c r="M723" t="s">
        <v>66</v>
      </c>
      <c r="N7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23" s="13">
        <f>VLOOKUP(TableMPI[[#This Row],[Label]],TableAvg[],2,FALSE)</f>
        <v>0</v>
      </c>
      <c r="P723" s="13">
        <f>VLOOKUP(TableMPI[[#This Row],[Label]],TableAvg[],3,FALSE)</f>
        <v>0</v>
      </c>
      <c r="Q723" s="13">
        <f>TableMPI[[#This Row],[Avg]]-$U$2*TableMPI[[#This Row],[StdDev]]</f>
        <v>0</v>
      </c>
      <c r="R723" s="13">
        <f>TableMPI[[#This Row],[Avg]]+$U$2*TableMPI[[#This Row],[StdDev]]</f>
        <v>0</v>
      </c>
      <c r="S723" s="13">
        <v>1</v>
      </c>
    </row>
    <row r="724" spans="1:19" x14ac:dyDescent="0.25">
      <c r="A724" t="s">
        <v>15</v>
      </c>
      <c r="B724">
        <v>10000</v>
      </c>
      <c r="C724">
        <v>100</v>
      </c>
      <c r="D724">
        <v>100000</v>
      </c>
      <c r="E724">
        <v>42</v>
      </c>
      <c r="F724">
        <v>1</v>
      </c>
      <c r="G724">
        <v>13.578744</v>
      </c>
      <c r="H724">
        <v>4.5589579999999996</v>
      </c>
      <c r="I724">
        <v>3.891813</v>
      </c>
      <c r="J724">
        <v>9.4922000000000006E-2</v>
      </c>
      <c r="K724" t="str">
        <f t="shared" si="20"/>
        <v>7</v>
      </c>
      <c r="L724" t="s">
        <v>65</v>
      </c>
      <c r="M724" t="s">
        <v>66</v>
      </c>
      <c r="N7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24" s="13">
        <f>VLOOKUP(TableMPI[[#This Row],[Label]],TableAvg[],2,FALSE)</f>
        <v>0</v>
      </c>
      <c r="P724" s="13">
        <f>VLOOKUP(TableMPI[[#This Row],[Label]],TableAvg[],3,FALSE)</f>
        <v>0</v>
      </c>
      <c r="Q724" s="13">
        <f>TableMPI[[#This Row],[Avg]]-$U$2*TableMPI[[#This Row],[StdDev]]</f>
        <v>0</v>
      </c>
      <c r="R724" s="13">
        <f>TableMPI[[#This Row],[Avg]]+$U$2*TableMPI[[#This Row],[StdDev]]</f>
        <v>0</v>
      </c>
      <c r="S724" s="13">
        <v>1</v>
      </c>
    </row>
    <row r="725" spans="1:19" x14ac:dyDescent="0.25">
      <c r="A725" t="s">
        <v>15</v>
      </c>
      <c r="B725">
        <v>10000</v>
      </c>
      <c r="C725">
        <v>100</v>
      </c>
      <c r="D725">
        <v>100000</v>
      </c>
      <c r="E725">
        <v>41</v>
      </c>
      <c r="F725">
        <v>1</v>
      </c>
      <c r="G725">
        <v>14.149151</v>
      </c>
      <c r="H725">
        <v>4.6756640000000003</v>
      </c>
      <c r="I725">
        <v>4.3056489999999998</v>
      </c>
      <c r="J725">
        <v>0.107641</v>
      </c>
      <c r="K725" t="str">
        <f t="shared" si="20"/>
        <v>7</v>
      </c>
      <c r="L725" t="s">
        <v>65</v>
      </c>
      <c r="M725" t="s">
        <v>66</v>
      </c>
      <c r="N7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25" s="13">
        <f>VLOOKUP(TableMPI[[#This Row],[Label]],TableAvg[],2,FALSE)</f>
        <v>0</v>
      </c>
      <c r="P725" s="13">
        <f>VLOOKUP(TableMPI[[#This Row],[Label]],TableAvg[],3,FALSE)</f>
        <v>0</v>
      </c>
      <c r="Q725" s="13">
        <f>TableMPI[[#This Row],[Avg]]-$U$2*TableMPI[[#This Row],[StdDev]]</f>
        <v>0</v>
      </c>
      <c r="R725" s="13">
        <f>TableMPI[[#This Row],[Avg]]+$U$2*TableMPI[[#This Row],[StdDev]]</f>
        <v>0</v>
      </c>
      <c r="S725" s="13">
        <v>1</v>
      </c>
    </row>
    <row r="726" spans="1:19" x14ac:dyDescent="0.25">
      <c r="A726" t="s">
        <v>15</v>
      </c>
      <c r="B726">
        <v>10000</v>
      </c>
      <c r="C726">
        <v>100</v>
      </c>
      <c r="D726">
        <v>100000</v>
      </c>
      <c r="E726">
        <v>40</v>
      </c>
      <c r="F726">
        <v>1</v>
      </c>
      <c r="G726">
        <v>14.314493000000001</v>
      </c>
      <c r="H726">
        <v>4.7887409999999999</v>
      </c>
      <c r="I726">
        <v>4.4978319999999998</v>
      </c>
      <c r="J726">
        <v>0.115329</v>
      </c>
      <c r="K726" t="str">
        <f t="shared" si="20"/>
        <v>7</v>
      </c>
      <c r="L726" t="s">
        <v>65</v>
      </c>
      <c r="M726" t="s">
        <v>66</v>
      </c>
      <c r="N7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26" s="13">
        <f>VLOOKUP(TableMPI[[#This Row],[Label]],TableAvg[],2,FALSE)</f>
        <v>0</v>
      </c>
      <c r="P726" s="13">
        <f>VLOOKUP(TableMPI[[#This Row],[Label]],TableAvg[],3,FALSE)</f>
        <v>0</v>
      </c>
      <c r="Q726" s="13">
        <f>TableMPI[[#This Row],[Avg]]-$U$2*TableMPI[[#This Row],[StdDev]]</f>
        <v>0</v>
      </c>
      <c r="R726" s="13">
        <f>TableMPI[[#This Row],[Avg]]+$U$2*TableMPI[[#This Row],[StdDev]]</f>
        <v>0</v>
      </c>
      <c r="S726" s="13">
        <v>1</v>
      </c>
    </row>
    <row r="727" spans="1:19" x14ac:dyDescent="0.25">
      <c r="A727" t="s">
        <v>15</v>
      </c>
      <c r="B727">
        <v>10000</v>
      </c>
      <c r="C727">
        <v>100</v>
      </c>
      <c r="D727">
        <v>100000</v>
      </c>
      <c r="E727">
        <v>39</v>
      </c>
      <c r="F727">
        <v>1</v>
      </c>
      <c r="G727">
        <v>12.254434</v>
      </c>
      <c r="H727">
        <v>2.4557799999999999</v>
      </c>
      <c r="I727">
        <v>3.5319739999999999</v>
      </c>
      <c r="J727">
        <v>9.2947000000000002E-2</v>
      </c>
      <c r="K727" t="str">
        <f t="shared" si="20"/>
        <v>7</v>
      </c>
      <c r="L727" t="s">
        <v>65</v>
      </c>
      <c r="M727" t="s">
        <v>66</v>
      </c>
      <c r="N7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27" s="13">
        <f>VLOOKUP(TableMPI[[#This Row],[Label]],TableAvg[],2,FALSE)</f>
        <v>0</v>
      </c>
      <c r="P727" s="13">
        <f>VLOOKUP(TableMPI[[#This Row],[Label]],TableAvg[],3,FALSE)</f>
        <v>0</v>
      </c>
      <c r="Q727" s="13">
        <f>TableMPI[[#This Row],[Avg]]-$U$2*TableMPI[[#This Row],[StdDev]]</f>
        <v>0</v>
      </c>
      <c r="R727" s="13">
        <f>TableMPI[[#This Row],[Avg]]+$U$2*TableMPI[[#This Row],[StdDev]]</f>
        <v>0</v>
      </c>
      <c r="S727" s="13">
        <v>1</v>
      </c>
    </row>
    <row r="728" spans="1:19" x14ac:dyDescent="0.25">
      <c r="A728" t="s">
        <v>15</v>
      </c>
      <c r="B728">
        <v>10000</v>
      </c>
      <c r="C728">
        <v>100</v>
      </c>
      <c r="D728">
        <v>100000</v>
      </c>
      <c r="E728">
        <v>38</v>
      </c>
      <c r="F728">
        <v>1</v>
      </c>
      <c r="G728">
        <v>12.532553999999999</v>
      </c>
      <c r="H728">
        <v>2.6558959999999998</v>
      </c>
      <c r="I728">
        <v>3.5446</v>
      </c>
      <c r="J728">
        <v>9.5799999999999996E-2</v>
      </c>
      <c r="K728" t="str">
        <f t="shared" si="20"/>
        <v>7</v>
      </c>
      <c r="L728" t="s">
        <v>65</v>
      </c>
      <c r="M728" t="s">
        <v>66</v>
      </c>
      <c r="N72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28" s="13">
        <f>VLOOKUP(TableMPI[[#This Row],[Label]],TableAvg[],2,FALSE)</f>
        <v>0</v>
      </c>
      <c r="P728" s="13">
        <f>VLOOKUP(TableMPI[[#This Row],[Label]],TableAvg[],3,FALSE)</f>
        <v>0</v>
      </c>
      <c r="Q728" s="13">
        <f>TableMPI[[#This Row],[Avg]]-$U$2*TableMPI[[#This Row],[StdDev]]</f>
        <v>0</v>
      </c>
      <c r="R728" s="13">
        <f>TableMPI[[#This Row],[Avg]]+$U$2*TableMPI[[#This Row],[StdDev]]</f>
        <v>0</v>
      </c>
      <c r="S728" s="13">
        <v>1</v>
      </c>
    </row>
    <row r="729" spans="1:19" x14ac:dyDescent="0.25">
      <c r="A729" t="s">
        <v>15</v>
      </c>
      <c r="B729">
        <v>10000</v>
      </c>
      <c r="C729">
        <v>100</v>
      </c>
      <c r="D729">
        <v>100000</v>
      </c>
      <c r="E729">
        <v>37</v>
      </c>
      <c r="F729">
        <v>1</v>
      </c>
      <c r="G729">
        <v>15.630891</v>
      </c>
      <c r="H729">
        <v>5.3769200000000001</v>
      </c>
      <c r="I729">
        <v>2.6783100000000002</v>
      </c>
      <c r="J729">
        <v>7.4397000000000005E-2</v>
      </c>
      <c r="K729" t="str">
        <f t="shared" si="20"/>
        <v>7</v>
      </c>
      <c r="L729" t="s">
        <v>65</v>
      </c>
      <c r="M729" t="s">
        <v>66</v>
      </c>
      <c r="N72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29" s="13">
        <f>VLOOKUP(TableMPI[[#This Row],[Label]],TableAvg[],2,FALSE)</f>
        <v>0</v>
      </c>
      <c r="P729" s="13">
        <f>VLOOKUP(TableMPI[[#This Row],[Label]],TableAvg[],3,FALSE)</f>
        <v>0</v>
      </c>
      <c r="Q729" s="13">
        <f>TableMPI[[#This Row],[Avg]]-$U$2*TableMPI[[#This Row],[StdDev]]</f>
        <v>0</v>
      </c>
      <c r="R729" s="13">
        <f>TableMPI[[#This Row],[Avg]]+$U$2*TableMPI[[#This Row],[StdDev]]</f>
        <v>0</v>
      </c>
      <c r="S729" s="13">
        <v>1</v>
      </c>
    </row>
    <row r="730" spans="1:19" x14ac:dyDescent="0.25">
      <c r="A730" t="s">
        <v>15</v>
      </c>
      <c r="B730">
        <v>10000</v>
      </c>
      <c r="C730">
        <v>100</v>
      </c>
      <c r="D730">
        <v>100000</v>
      </c>
      <c r="E730">
        <v>36</v>
      </c>
      <c r="F730">
        <v>1</v>
      </c>
      <c r="G730">
        <v>13.326905999999999</v>
      </c>
      <c r="H730">
        <v>2.9212159999999998</v>
      </c>
      <c r="I730">
        <v>3.4948329999999999</v>
      </c>
      <c r="J730">
        <v>9.9851999999999996E-2</v>
      </c>
      <c r="K730" t="str">
        <f t="shared" si="20"/>
        <v>7</v>
      </c>
      <c r="L730" t="s">
        <v>65</v>
      </c>
      <c r="M730" t="s">
        <v>66</v>
      </c>
      <c r="N73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30" s="13">
        <f>VLOOKUP(TableMPI[[#This Row],[Label]],TableAvg[],2,FALSE)</f>
        <v>0</v>
      </c>
      <c r="P730" s="13">
        <f>VLOOKUP(TableMPI[[#This Row],[Label]],TableAvg[],3,FALSE)</f>
        <v>0</v>
      </c>
      <c r="Q730" s="13">
        <f>TableMPI[[#This Row],[Avg]]-$U$2*TableMPI[[#This Row],[StdDev]]</f>
        <v>0</v>
      </c>
      <c r="R730" s="13">
        <f>TableMPI[[#This Row],[Avg]]+$U$2*TableMPI[[#This Row],[StdDev]]</f>
        <v>0</v>
      </c>
      <c r="S730" s="13">
        <v>1</v>
      </c>
    </row>
    <row r="731" spans="1:19" x14ac:dyDescent="0.25">
      <c r="A731" t="s">
        <v>15</v>
      </c>
      <c r="B731">
        <v>10000</v>
      </c>
      <c r="C731">
        <v>100</v>
      </c>
      <c r="D731">
        <v>100000</v>
      </c>
      <c r="E731">
        <v>35</v>
      </c>
      <c r="F731">
        <v>1</v>
      </c>
      <c r="G731">
        <v>14.250952</v>
      </c>
      <c r="H731">
        <v>3.4014679999999999</v>
      </c>
      <c r="I731">
        <v>4.3086409999999997</v>
      </c>
      <c r="J731">
        <v>0.126725</v>
      </c>
      <c r="K731" t="str">
        <f t="shared" si="20"/>
        <v>7</v>
      </c>
      <c r="L731" t="s">
        <v>65</v>
      </c>
      <c r="M731" t="s">
        <v>66</v>
      </c>
      <c r="N73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31" s="13">
        <f>VLOOKUP(TableMPI[[#This Row],[Label]],TableAvg[],2,FALSE)</f>
        <v>0</v>
      </c>
      <c r="P731" s="13">
        <f>VLOOKUP(TableMPI[[#This Row],[Label]],TableAvg[],3,FALSE)</f>
        <v>0</v>
      </c>
      <c r="Q731" s="13">
        <f>TableMPI[[#This Row],[Avg]]-$U$2*TableMPI[[#This Row],[StdDev]]</f>
        <v>0</v>
      </c>
      <c r="R731" s="13">
        <f>TableMPI[[#This Row],[Avg]]+$U$2*TableMPI[[#This Row],[StdDev]]</f>
        <v>0</v>
      </c>
      <c r="S731" s="13">
        <v>1</v>
      </c>
    </row>
    <row r="732" spans="1:19" x14ac:dyDescent="0.25">
      <c r="A732" t="s">
        <v>15</v>
      </c>
      <c r="B732">
        <v>10000</v>
      </c>
      <c r="C732">
        <v>100</v>
      </c>
      <c r="D732">
        <v>100000</v>
      </c>
      <c r="E732">
        <v>34</v>
      </c>
      <c r="F732">
        <v>1</v>
      </c>
      <c r="G732">
        <v>13.952634</v>
      </c>
      <c r="H732">
        <v>3.0833520000000001</v>
      </c>
      <c r="I732">
        <v>3.8279770000000002</v>
      </c>
      <c r="J732">
        <v>0.115999</v>
      </c>
      <c r="K732" t="str">
        <f t="shared" si="20"/>
        <v>7</v>
      </c>
      <c r="L732" t="s">
        <v>65</v>
      </c>
      <c r="M732" t="s">
        <v>66</v>
      </c>
      <c r="N73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32" s="13">
        <f>VLOOKUP(TableMPI[[#This Row],[Label]],TableAvg[],2,FALSE)</f>
        <v>0</v>
      </c>
      <c r="P732" s="13">
        <f>VLOOKUP(TableMPI[[#This Row],[Label]],TableAvg[],3,FALSE)</f>
        <v>0</v>
      </c>
      <c r="Q732" s="13">
        <f>TableMPI[[#This Row],[Avg]]-$U$2*TableMPI[[#This Row],[StdDev]]</f>
        <v>0</v>
      </c>
      <c r="R732" s="13">
        <f>TableMPI[[#This Row],[Avg]]+$U$2*TableMPI[[#This Row],[StdDev]]</f>
        <v>0</v>
      </c>
      <c r="S732" s="13">
        <v>1</v>
      </c>
    </row>
    <row r="733" spans="1:19" x14ac:dyDescent="0.25">
      <c r="A733" t="s">
        <v>15</v>
      </c>
      <c r="B733">
        <v>10000</v>
      </c>
      <c r="C733">
        <v>100</v>
      </c>
      <c r="D733">
        <v>100000</v>
      </c>
      <c r="E733">
        <v>33</v>
      </c>
      <c r="F733">
        <v>1</v>
      </c>
      <c r="G733">
        <v>13.831982999999999</v>
      </c>
      <c r="H733">
        <v>2.5182980000000001</v>
      </c>
      <c r="I733">
        <v>3.001735</v>
      </c>
      <c r="J733">
        <v>9.3803999999999998E-2</v>
      </c>
      <c r="K733" t="str">
        <f t="shared" si="20"/>
        <v>7</v>
      </c>
      <c r="L733" t="s">
        <v>65</v>
      </c>
      <c r="M733" t="s">
        <v>66</v>
      </c>
      <c r="N73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33" s="13">
        <f>VLOOKUP(TableMPI[[#This Row],[Label]],TableAvg[],2,FALSE)</f>
        <v>0</v>
      </c>
      <c r="P733" s="13">
        <f>VLOOKUP(TableMPI[[#This Row],[Label]],TableAvg[],3,FALSE)</f>
        <v>0</v>
      </c>
      <c r="Q733" s="13">
        <f>TableMPI[[#This Row],[Avg]]-$U$2*TableMPI[[#This Row],[StdDev]]</f>
        <v>0</v>
      </c>
      <c r="R733" s="13">
        <f>TableMPI[[#This Row],[Avg]]+$U$2*TableMPI[[#This Row],[StdDev]]</f>
        <v>0</v>
      </c>
      <c r="S733" s="13">
        <v>1</v>
      </c>
    </row>
    <row r="734" spans="1:19" x14ac:dyDescent="0.25">
      <c r="A734" t="s">
        <v>15</v>
      </c>
      <c r="B734">
        <v>10000</v>
      </c>
      <c r="C734">
        <v>100</v>
      </c>
      <c r="D734">
        <v>100000</v>
      </c>
      <c r="E734">
        <v>32</v>
      </c>
      <c r="F734">
        <v>1</v>
      </c>
      <c r="G734">
        <v>13.403643000000001</v>
      </c>
      <c r="H734">
        <v>1.9530639999999999</v>
      </c>
      <c r="I734">
        <v>2.9253960000000001</v>
      </c>
      <c r="J734">
        <v>9.4367999999999994E-2</v>
      </c>
      <c r="K734" t="str">
        <f t="shared" si="20"/>
        <v>7</v>
      </c>
      <c r="L734" t="s">
        <v>65</v>
      </c>
      <c r="M734" t="s">
        <v>66</v>
      </c>
      <c r="N73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34" s="13">
        <f>VLOOKUP(TableMPI[[#This Row],[Label]],TableAvg[],2,FALSE)</f>
        <v>0</v>
      </c>
      <c r="P734" s="13">
        <f>VLOOKUP(TableMPI[[#This Row],[Label]],TableAvg[],3,FALSE)</f>
        <v>0</v>
      </c>
      <c r="Q734" s="13">
        <f>TableMPI[[#This Row],[Avg]]-$U$2*TableMPI[[#This Row],[StdDev]]</f>
        <v>0</v>
      </c>
      <c r="R734" s="13">
        <f>TableMPI[[#This Row],[Avg]]+$U$2*TableMPI[[#This Row],[StdDev]]</f>
        <v>0</v>
      </c>
      <c r="S734" s="13">
        <v>1</v>
      </c>
    </row>
    <row r="735" spans="1:19" x14ac:dyDescent="0.25">
      <c r="A735" t="s">
        <v>15</v>
      </c>
      <c r="B735">
        <v>10000</v>
      </c>
      <c r="C735">
        <v>100</v>
      </c>
      <c r="D735">
        <v>100000</v>
      </c>
      <c r="E735">
        <v>31</v>
      </c>
      <c r="F735">
        <v>1</v>
      </c>
      <c r="G735">
        <v>13.634258000000001</v>
      </c>
      <c r="H735">
        <v>1.5532539999999999</v>
      </c>
      <c r="I735">
        <v>3.1169229999999999</v>
      </c>
      <c r="J735">
        <v>0.103897</v>
      </c>
      <c r="K735" t="str">
        <f t="shared" si="20"/>
        <v>7</v>
      </c>
      <c r="L735" t="s">
        <v>65</v>
      </c>
      <c r="M735" t="s">
        <v>66</v>
      </c>
      <c r="N73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35" s="13">
        <f>VLOOKUP(TableMPI[[#This Row],[Label]],TableAvg[],2,FALSE)</f>
        <v>0</v>
      </c>
      <c r="P735" s="13">
        <f>VLOOKUP(TableMPI[[#This Row],[Label]],TableAvg[],3,FALSE)</f>
        <v>0</v>
      </c>
      <c r="Q735" s="13">
        <f>TableMPI[[#This Row],[Avg]]-$U$2*TableMPI[[#This Row],[StdDev]]</f>
        <v>0</v>
      </c>
      <c r="R735" s="13">
        <f>TableMPI[[#This Row],[Avg]]+$U$2*TableMPI[[#This Row],[StdDev]]</f>
        <v>0</v>
      </c>
      <c r="S735" s="13">
        <v>1</v>
      </c>
    </row>
    <row r="736" spans="1:19" x14ac:dyDescent="0.25">
      <c r="A736" t="s">
        <v>15</v>
      </c>
      <c r="B736">
        <v>10000</v>
      </c>
      <c r="C736">
        <v>100</v>
      </c>
      <c r="D736">
        <v>100000</v>
      </c>
      <c r="E736">
        <v>30</v>
      </c>
      <c r="F736">
        <v>1</v>
      </c>
      <c r="G736">
        <v>13.591194</v>
      </c>
      <c r="H736">
        <v>1.4487019999999999</v>
      </c>
      <c r="I736">
        <v>2.5567359999999999</v>
      </c>
      <c r="J736">
        <v>8.8163000000000005E-2</v>
      </c>
      <c r="K736" t="str">
        <f t="shared" si="20"/>
        <v>7</v>
      </c>
      <c r="L736" t="s">
        <v>65</v>
      </c>
      <c r="M736" t="s">
        <v>66</v>
      </c>
      <c r="N73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36" s="13">
        <f>VLOOKUP(TableMPI[[#This Row],[Label]],TableAvg[],2,FALSE)</f>
        <v>0</v>
      </c>
      <c r="P736" s="13">
        <f>VLOOKUP(TableMPI[[#This Row],[Label]],TableAvg[],3,FALSE)</f>
        <v>0</v>
      </c>
      <c r="Q736" s="13">
        <f>TableMPI[[#This Row],[Avg]]-$U$2*TableMPI[[#This Row],[StdDev]]</f>
        <v>0</v>
      </c>
      <c r="R736" s="13">
        <f>TableMPI[[#This Row],[Avg]]+$U$2*TableMPI[[#This Row],[StdDev]]</f>
        <v>0</v>
      </c>
      <c r="S736" s="13">
        <v>1</v>
      </c>
    </row>
    <row r="737" spans="1:19" x14ac:dyDescent="0.25">
      <c r="A737" t="s">
        <v>15</v>
      </c>
      <c r="B737">
        <v>10000</v>
      </c>
      <c r="C737">
        <v>100</v>
      </c>
      <c r="D737">
        <v>100000</v>
      </c>
      <c r="E737">
        <v>29</v>
      </c>
      <c r="F737">
        <v>1</v>
      </c>
      <c r="G737">
        <v>14.393763</v>
      </c>
      <c r="H737">
        <v>1.555032</v>
      </c>
      <c r="I737">
        <v>2.806241</v>
      </c>
      <c r="J737">
        <v>0.10022300000000001</v>
      </c>
      <c r="K737" t="str">
        <f t="shared" si="20"/>
        <v>7</v>
      </c>
      <c r="L737" t="s">
        <v>65</v>
      </c>
      <c r="M737" t="s">
        <v>66</v>
      </c>
      <c r="N73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37" s="13">
        <f>VLOOKUP(TableMPI[[#This Row],[Label]],TableAvg[],2,FALSE)</f>
        <v>0</v>
      </c>
      <c r="P737" s="13">
        <f>VLOOKUP(TableMPI[[#This Row],[Label]],TableAvg[],3,FALSE)</f>
        <v>0</v>
      </c>
      <c r="Q737" s="13">
        <f>TableMPI[[#This Row],[Avg]]-$U$2*TableMPI[[#This Row],[StdDev]]</f>
        <v>0</v>
      </c>
      <c r="R737" s="13">
        <f>TableMPI[[#This Row],[Avg]]+$U$2*TableMPI[[#This Row],[StdDev]]</f>
        <v>0</v>
      </c>
      <c r="S737" s="13">
        <v>1</v>
      </c>
    </row>
    <row r="738" spans="1:19" x14ac:dyDescent="0.25">
      <c r="A738" t="s">
        <v>15</v>
      </c>
      <c r="B738">
        <v>10000</v>
      </c>
      <c r="C738">
        <v>100</v>
      </c>
      <c r="D738">
        <v>100000</v>
      </c>
      <c r="E738">
        <v>28</v>
      </c>
      <c r="F738">
        <v>1</v>
      </c>
      <c r="G738">
        <v>15.590897999999999</v>
      </c>
      <c r="H738">
        <v>2.6877330000000001</v>
      </c>
      <c r="I738">
        <v>2.4960830000000001</v>
      </c>
      <c r="J738">
        <v>9.2448000000000002E-2</v>
      </c>
      <c r="K738" t="str">
        <f t="shared" si="20"/>
        <v>7</v>
      </c>
      <c r="L738" t="s">
        <v>65</v>
      </c>
      <c r="M738" t="s">
        <v>66</v>
      </c>
      <c r="N73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38" s="13">
        <f>VLOOKUP(TableMPI[[#This Row],[Label]],TableAvg[],2,FALSE)</f>
        <v>0</v>
      </c>
      <c r="P738" s="13">
        <f>VLOOKUP(TableMPI[[#This Row],[Label]],TableAvg[],3,FALSE)</f>
        <v>0</v>
      </c>
      <c r="Q738" s="13">
        <f>TableMPI[[#This Row],[Avg]]-$U$2*TableMPI[[#This Row],[StdDev]]</f>
        <v>0</v>
      </c>
      <c r="R738" s="13">
        <f>TableMPI[[#This Row],[Avg]]+$U$2*TableMPI[[#This Row],[StdDev]]</f>
        <v>0</v>
      </c>
      <c r="S738" s="13">
        <v>1</v>
      </c>
    </row>
    <row r="739" spans="1:19" x14ac:dyDescent="0.25">
      <c r="A739" t="s">
        <v>15</v>
      </c>
      <c r="B739">
        <v>10000</v>
      </c>
      <c r="C739">
        <v>100</v>
      </c>
      <c r="D739">
        <v>100000</v>
      </c>
      <c r="E739">
        <v>27</v>
      </c>
      <c r="F739">
        <v>1</v>
      </c>
      <c r="G739">
        <v>14.449094000000001</v>
      </c>
      <c r="H739">
        <v>0.98316899999999996</v>
      </c>
      <c r="I739">
        <v>2.782883</v>
      </c>
      <c r="J739">
        <v>0.107034</v>
      </c>
      <c r="K739" t="str">
        <f t="shared" si="20"/>
        <v>7</v>
      </c>
      <c r="L739" t="s">
        <v>65</v>
      </c>
      <c r="M739" t="s">
        <v>66</v>
      </c>
      <c r="N73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39" s="13">
        <f>VLOOKUP(TableMPI[[#This Row],[Label]],TableAvg[],2,FALSE)</f>
        <v>0</v>
      </c>
      <c r="P739" s="13">
        <f>VLOOKUP(TableMPI[[#This Row],[Label]],TableAvg[],3,FALSE)</f>
        <v>0</v>
      </c>
      <c r="Q739" s="13">
        <f>TableMPI[[#This Row],[Avg]]-$U$2*TableMPI[[#This Row],[StdDev]]</f>
        <v>0</v>
      </c>
      <c r="R739" s="13">
        <f>TableMPI[[#This Row],[Avg]]+$U$2*TableMPI[[#This Row],[StdDev]]</f>
        <v>0</v>
      </c>
      <c r="S739" s="13">
        <v>1</v>
      </c>
    </row>
    <row r="740" spans="1:19" x14ac:dyDescent="0.25">
      <c r="A740" t="s">
        <v>15</v>
      </c>
      <c r="B740">
        <v>10000</v>
      </c>
      <c r="C740">
        <v>100</v>
      </c>
      <c r="D740">
        <v>100000</v>
      </c>
      <c r="E740">
        <v>26</v>
      </c>
      <c r="F740">
        <v>1</v>
      </c>
      <c r="G740">
        <v>14.675055</v>
      </c>
      <c r="H740">
        <v>0.72796799999999995</v>
      </c>
      <c r="I740">
        <v>2.1763859999999999</v>
      </c>
      <c r="J740">
        <v>8.7054999999999993E-2</v>
      </c>
      <c r="K740" t="str">
        <f t="shared" si="20"/>
        <v>7</v>
      </c>
      <c r="L740" t="s">
        <v>65</v>
      </c>
      <c r="M740" t="s">
        <v>66</v>
      </c>
      <c r="N74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740" s="13">
        <f>VLOOKUP(TableMPI[[#This Row],[Label]],TableAvg[],2,FALSE)</f>
        <v>0</v>
      </c>
      <c r="P740" s="13">
        <f>VLOOKUP(TableMPI[[#This Row],[Label]],TableAvg[],3,FALSE)</f>
        <v>0</v>
      </c>
      <c r="Q740" s="13">
        <f>TableMPI[[#This Row],[Avg]]-$U$2*TableMPI[[#This Row],[StdDev]]</f>
        <v>0</v>
      </c>
      <c r="R740" s="13">
        <f>TableMPI[[#This Row],[Avg]]+$U$2*TableMPI[[#This Row],[StdDev]]</f>
        <v>0</v>
      </c>
      <c r="S740" s="13">
        <v>1</v>
      </c>
    </row>
    <row r="741" spans="1:19" x14ac:dyDescent="0.25">
      <c r="A741" t="s">
        <v>15</v>
      </c>
      <c r="B741">
        <v>10000</v>
      </c>
      <c r="C741">
        <v>100</v>
      </c>
      <c r="D741">
        <v>100000</v>
      </c>
      <c r="E741">
        <v>25</v>
      </c>
      <c r="F741">
        <v>1</v>
      </c>
      <c r="G741">
        <v>15.040539000000001</v>
      </c>
      <c r="H741">
        <v>0.60528899999999997</v>
      </c>
      <c r="I741">
        <v>4.1906499999999998</v>
      </c>
      <c r="J741">
        <v>0.17460999999999999</v>
      </c>
      <c r="K741" t="str">
        <f t="shared" si="20"/>
        <v>7</v>
      </c>
      <c r="L741" t="s">
        <v>65</v>
      </c>
      <c r="M741" t="s">
        <v>66</v>
      </c>
      <c r="N74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741" s="13">
        <f>VLOOKUP(TableMPI[[#This Row],[Label]],TableAvg[],2,FALSE)</f>
        <v>0</v>
      </c>
      <c r="P741" s="13">
        <f>VLOOKUP(TableMPI[[#This Row],[Label]],TableAvg[],3,FALSE)</f>
        <v>0</v>
      </c>
      <c r="Q741" s="13">
        <f>TableMPI[[#This Row],[Avg]]-$U$2*TableMPI[[#This Row],[StdDev]]</f>
        <v>0</v>
      </c>
      <c r="R741" s="13">
        <f>TableMPI[[#This Row],[Avg]]+$U$2*TableMPI[[#This Row],[StdDev]]</f>
        <v>0</v>
      </c>
      <c r="S741" s="13">
        <v>1</v>
      </c>
    </row>
    <row r="742" spans="1:19" x14ac:dyDescent="0.25">
      <c r="A742" t="s">
        <v>15</v>
      </c>
      <c r="B742">
        <v>10000</v>
      </c>
      <c r="C742">
        <v>100</v>
      </c>
      <c r="D742">
        <v>100000</v>
      </c>
      <c r="E742">
        <v>24</v>
      </c>
      <c r="F742">
        <v>1</v>
      </c>
      <c r="G742">
        <v>15.059932</v>
      </c>
      <c r="H742">
        <v>0.18559999999999999</v>
      </c>
      <c r="I742">
        <v>1.028713</v>
      </c>
      <c r="J742">
        <v>4.4727000000000003E-2</v>
      </c>
      <c r="K742" t="str">
        <f t="shared" si="20"/>
        <v>7</v>
      </c>
      <c r="L742" t="s">
        <v>65</v>
      </c>
      <c r="M742" t="s">
        <v>66</v>
      </c>
      <c r="N74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742" s="13">
        <f>VLOOKUP(TableMPI[[#This Row],[Label]],TableAvg[],2,FALSE)</f>
        <v>0</v>
      </c>
      <c r="P742" s="13">
        <f>VLOOKUP(TableMPI[[#This Row],[Label]],TableAvg[],3,FALSE)</f>
        <v>0</v>
      </c>
      <c r="Q742" s="13">
        <f>TableMPI[[#This Row],[Avg]]-$U$2*TableMPI[[#This Row],[StdDev]]</f>
        <v>0</v>
      </c>
      <c r="R742" s="13">
        <f>TableMPI[[#This Row],[Avg]]+$U$2*TableMPI[[#This Row],[StdDev]]</f>
        <v>0</v>
      </c>
      <c r="S742" s="13">
        <v>1</v>
      </c>
    </row>
    <row r="743" spans="1:19" x14ac:dyDescent="0.25">
      <c r="A743" t="s">
        <v>15</v>
      </c>
      <c r="B743">
        <v>10000</v>
      </c>
      <c r="C743">
        <v>100</v>
      </c>
      <c r="D743">
        <v>100000</v>
      </c>
      <c r="E743">
        <v>23</v>
      </c>
      <c r="F743">
        <v>1</v>
      </c>
      <c r="G743">
        <v>15.622923999999999</v>
      </c>
      <c r="H743">
        <v>0.198403</v>
      </c>
      <c r="I743">
        <v>1.4270499999999999</v>
      </c>
      <c r="J743">
        <v>6.4865999999999993E-2</v>
      </c>
      <c r="K743" t="str">
        <f t="shared" si="20"/>
        <v>7</v>
      </c>
      <c r="L743" t="s">
        <v>65</v>
      </c>
      <c r="M743" t="s">
        <v>66</v>
      </c>
      <c r="N74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743" s="13">
        <f>VLOOKUP(TableMPI[[#This Row],[Label]],TableAvg[],2,FALSE)</f>
        <v>0</v>
      </c>
      <c r="P743" s="13">
        <f>VLOOKUP(TableMPI[[#This Row],[Label]],TableAvg[],3,FALSE)</f>
        <v>0</v>
      </c>
      <c r="Q743" s="13">
        <f>TableMPI[[#This Row],[Avg]]-$U$2*TableMPI[[#This Row],[StdDev]]</f>
        <v>0</v>
      </c>
      <c r="R743" s="13">
        <f>TableMPI[[#This Row],[Avg]]+$U$2*TableMPI[[#This Row],[StdDev]]</f>
        <v>0</v>
      </c>
      <c r="S743" s="13">
        <v>1</v>
      </c>
    </row>
    <row r="744" spans="1:19" x14ac:dyDescent="0.25">
      <c r="A744" t="s">
        <v>15</v>
      </c>
      <c r="B744">
        <v>10000</v>
      </c>
      <c r="C744">
        <v>100</v>
      </c>
      <c r="D744">
        <v>100000</v>
      </c>
      <c r="E744">
        <v>22</v>
      </c>
      <c r="F744">
        <v>1</v>
      </c>
      <c r="G744">
        <v>16.393836</v>
      </c>
      <c r="H744">
        <v>0.163853</v>
      </c>
      <c r="I744">
        <v>0.92934799999999995</v>
      </c>
      <c r="J744">
        <v>4.4255000000000003E-2</v>
      </c>
      <c r="K744" t="str">
        <f t="shared" si="20"/>
        <v>7</v>
      </c>
      <c r="L744" t="s">
        <v>65</v>
      </c>
      <c r="M744" t="s">
        <v>66</v>
      </c>
      <c r="N74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744" s="13">
        <f>VLOOKUP(TableMPI[[#This Row],[Label]],TableAvg[],2,FALSE)</f>
        <v>0</v>
      </c>
      <c r="P744" s="13">
        <f>VLOOKUP(TableMPI[[#This Row],[Label]],TableAvg[],3,FALSE)</f>
        <v>0</v>
      </c>
      <c r="Q744" s="13">
        <f>TableMPI[[#This Row],[Avg]]-$U$2*TableMPI[[#This Row],[StdDev]]</f>
        <v>0</v>
      </c>
      <c r="R744" s="13">
        <f>TableMPI[[#This Row],[Avg]]+$U$2*TableMPI[[#This Row],[StdDev]]</f>
        <v>0</v>
      </c>
      <c r="S744" s="13">
        <v>1</v>
      </c>
    </row>
    <row r="745" spans="1:19" x14ac:dyDescent="0.25">
      <c r="A745" t="s">
        <v>15</v>
      </c>
      <c r="B745">
        <v>10000</v>
      </c>
      <c r="C745">
        <v>100</v>
      </c>
      <c r="D745">
        <v>100000</v>
      </c>
      <c r="E745">
        <v>21</v>
      </c>
      <c r="F745">
        <v>1</v>
      </c>
      <c r="G745">
        <v>16.957115000000002</v>
      </c>
      <c r="H745">
        <v>0.171738</v>
      </c>
      <c r="I745">
        <v>0.84731100000000004</v>
      </c>
      <c r="J745">
        <v>4.2366000000000001E-2</v>
      </c>
      <c r="K745" t="str">
        <f t="shared" si="20"/>
        <v>7</v>
      </c>
      <c r="L745" t="s">
        <v>65</v>
      </c>
      <c r="M745" t="s">
        <v>66</v>
      </c>
      <c r="N74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745" s="13">
        <f>VLOOKUP(TableMPI[[#This Row],[Label]],TableAvg[],2,FALSE)</f>
        <v>0</v>
      </c>
      <c r="P745" s="13">
        <f>VLOOKUP(TableMPI[[#This Row],[Label]],TableAvg[],3,FALSE)</f>
        <v>0</v>
      </c>
      <c r="Q745" s="13">
        <f>TableMPI[[#This Row],[Avg]]-$U$2*TableMPI[[#This Row],[StdDev]]</f>
        <v>0</v>
      </c>
      <c r="R745" s="13">
        <f>TableMPI[[#This Row],[Avg]]+$U$2*TableMPI[[#This Row],[StdDev]]</f>
        <v>0</v>
      </c>
      <c r="S745" s="13">
        <v>1</v>
      </c>
    </row>
    <row r="746" spans="1:19" x14ac:dyDescent="0.25">
      <c r="A746" t="s">
        <v>15</v>
      </c>
      <c r="B746">
        <v>10000</v>
      </c>
      <c r="C746">
        <v>100</v>
      </c>
      <c r="D746">
        <v>100000</v>
      </c>
      <c r="E746">
        <v>20</v>
      </c>
      <c r="F746">
        <v>1</v>
      </c>
      <c r="G746">
        <v>17.731401999999999</v>
      </c>
      <c r="H746">
        <v>0.16553499999999999</v>
      </c>
      <c r="I746">
        <v>0.70983099999999999</v>
      </c>
      <c r="J746">
        <v>3.7359999999999997E-2</v>
      </c>
      <c r="K746" t="str">
        <f t="shared" si="20"/>
        <v>7</v>
      </c>
      <c r="L746" t="s">
        <v>65</v>
      </c>
      <c r="M746" t="s">
        <v>66</v>
      </c>
      <c r="N74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746" s="13">
        <f>VLOOKUP(TableMPI[[#This Row],[Label]],TableAvg[],2,FALSE)</f>
        <v>0</v>
      </c>
      <c r="P746" s="13">
        <f>VLOOKUP(TableMPI[[#This Row],[Label]],TableAvg[],3,FALSE)</f>
        <v>0</v>
      </c>
      <c r="Q746" s="13">
        <f>TableMPI[[#This Row],[Avg]]-$U$2*TableMPI[[#This Row],[StdDev]]</f>
        <v>0</v>
      </c>
      <c r="R746" s="13">
        <f>TableMPI[[#This Row],[Avg]]+$U$2*TableMPI[[#This Row],[StdDev]]</f>
        <v>0</v>
      </c>
      <c r="S746" s="13">
        <v>1</v>
      </c>
    </row>
    <row r="747" spans="1:19" x14ac:dyDescent="0.25">
      <c r="A747" t="s">
        <v>15</v>
      </c>
      <c r="B747">
        <v>10000</v>
      </c>
      <c r="C747">
        <v>100</v>
      </c>
      <c r="D747">
        <v>100000</v>
      </c>
      <c r="E747">
        <v>19</v>
      </c>
      <c r="F747">
        <v>1</v>
      </c>
      <c r="G747">
        <v>18.632625999999998</v>
      </c>
      <c r="H747">
        <v>0.17044500000000001</v>
      </c>
      <c r="I747">
        <v>0.81577299999999997</v>
      </c>
      <c r="J747">
        <v>4.5321E-2</v>
      </c>
      <c r="K747" t="str">
        <f t="shared" si="20"/>
        <v>7</v>
      </c>
      <c r="L747" t="s">
        <v>65</v>
      </c>
      <c r="M747" t="s">
        <v>66</v>
      </c>
      <c r="N74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747" s="13">
        <f>VLOOKUP(TableMPI[[#This Row],[Label]],TableAvg[],2,FALSE)</f>
        <v>0</v>
      </c>
      <c r="P747" s="13">
        <f>VLOOKUP(TableMPI[[#This Row],[Label]],TableAvg[],3,FALSE)</f>
        <v>0</v>
      </c>
      <c r="Q747" s="13">
        <f>TableMPI[[#This Row],[Avg]]-$U$2*TableMPI[[#This Row],[StdDev]]</f>
        <v>0</v>
      </c>
      <c r="R747" s="13">
        <f>TableMPI[[#This Row],[Avg]]+$U$2*TableMPI[[#This Row],[StdDev]]</f>
        <v>0</v>
      </c>
      <c r="S747" s="13">
        <v>1</v>
      </c>
    </row>
    <row r="748" spans="1:19" x14ac:dyDescent="0.25">
      <c r="A748" t="s">
        <v>15</v>
      </c>
      <c r="B748">
        <v>10000</v>
      </c>
      <c r="C748">
        <v>100</v>
      </c>
      <c r="D748">
        <v>100000</v>
      </c>
      <c r="E748">
        <v>18</v>
      </c>
      <c r="F748">
        <v>1</v>
      </c>
      <c r="G748">
        <v>19.629518999999998</v>
      </c>
      <c r="H748">
        <v>0.15928200000000001</v>
      </c>
      <c r="I748">
        <v>0.65213699999999997</v>
      </c>
      <c r="J748">
        <v>3.8360999999999999E-2</v>
      </c>
      <c r="K748" t="str">
        <f t="shared" si="20"/>
        <v>7</v>
      </c>
      <c r="L748" t="s">
        <v>65</v>
      </c>
      <c r="M748" t="s">
        <v>66</v>
      </c>
      <c r="N74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748" s="13">
        <f>VLOOKUP(TableMPI[[#This Row],[Label]],TableAvg[],2,FALSE)</f>
        <v>0</v>
      </c>
      <c r="P748" s="13">
        <f>VLOOKUP(TableMPI[[#This Row],[Label]],TableAvg[],3,FALSE)</f>
        <v>0</v>
      </c>
      <c r="Q748" s="13">
        <f>TableMPI[[#This Row],[Avg]]-$U$2*TableMPI[[#This Row],[StdDev]]</f>
        <v>0</v>
      </c>
      <c r="R748" s="13">
        <f>TableMPI[[#This Row],[Avg]]+$U$2*TableMPI[[#This Row],[StdDev]]</f>
        <v>0</v>
      </c>
      <c r="S748" s="13">
        <v>1</v>
      </c>
    </row>
    <row r="749" spans="1:19" x14ac:dyDescent="0.25">
      <c r="A749" t="s">
        <v>15</v>
      </c>
      <c r="B749">
        <v>10000</v>
      </c>
      <c r="C749">
        <v>100</v>
      </c>
      <c r="D749">
        <v>100000</v>
      </c>
      <c r="E749">
        <v>17</v>
      </c>
      <c r="F749">
        <v>1</v>
      </c>
      <c r="G749">
        <v>20.670052999999999</v>
      </c>
      <c r="H749">
        <v>0.164573</v>
      </c>
      <c r="I749">
        <v>0.65604600000000002</v>
      </c>
      <c r="J749">
        <v>4.1002999999999998E-2</v>
      </c>
      <c r="K749" t="str">
        <f t="shared" si="20"/>
        <v>7</v>
      </c>
      <c r="L749" t="s">
        <v>65</v>
      </c>
      <c r="M749" t="s">
        <v>66</v>
      </c>
      <c r="N74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749" s="13">
        <f>VLOOKUP(TableMPI[[#This Row],[Label]],TableAvg[],2,FALSE)</f>
        <v>0</v>
      </c>
      <c r="P749" s="13">
        <f>VLOOKUP(TableMPI[[#This Row],[Label]],TableAvg[],3,FALSE)</f>
        <v>0</v>
      </c>
      <c r="Q749" s="13">
        <f>TableMPI[[#This Row],[Avg]]-$U$2*TableMPI[[#This Row],[StdDev]]</f>
        <v>0</v>
      </c>
      <c r="R749" s="13">
        <f>TableMPI[[#This Row],[Avg]]+$U$2*TableMPI[[#This Row],[StdDev]]</f>
        <v>0</v>
      </c>
      <c r="S749" s="13">
        <v>1</v>
      </c>
    </row>
    <row r="750" spans="1:19" x14ac:dyDescent="0.25">
      <c r="A750" t="s">
        <v>15</v>
      </c>
      <c r="B750">
        <v>10000</v>
      </c>
      <c r="C750">
        <v>100</v>
      </c>
      <c r="D750">
        <v>100000</v>
      </c>
      <c r="E750">
        <v>16</v>
      </c>
      <c r="F750">
        <v>1</v>
      </c>
      <c r="G750">
        <v>21.793537000000001</v>
      </c>
      <c r="H750">
        <v>0.160166</v>
      </c>
      <c r="I750">
        <v>0.544659</v>
      </c>
      <c r="J750">
        <v>3.6311000000000003E-2</v>
      </c>
      <c r="K750" t="str">
        <f t="shared" si="20"/>
        <v>7</v>
      </c>
      <c r="L750" t="s">
        <v>65</v>
      </c>
      <c r="M750" t="s">
        <v>66</v>
      </c>
      <c r="N75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750" s="13">
        <f>VLOOKUP(TableMPI[[#This Row],[Label]],TableAvg[],2,FALSE)</f>
        <v>0</v>
      </c>
      <c r="P750" s="13">
        <f>VLOOKUP(TableMPI[[#This Row],[Label]],TableAvg[],3,FALSE)</f>
        <v>0</v>
      </c>
      <c r="Q750" s="13">
        <f>TableMPI[[#This Row],[Avg]]-$U$2*TableMPI[[#This Row],[StdDev]]</f>
        <v>0</v>
      </c>
      <c r="R750" s="13">
        <f>TableMPI[[#This Row],[Avg]]+$U$2*TableMPI[[#This Row],[StdDev]]</f>
        <v>0</v>
      </c>
      <c r="S750" s="13">
        <v>1</v>
      </c>
    </row>
    <row r="751" spans="1:19" x14ac:dyDescent="0.25">
      <c r="A751" t="s">
        <v>15</v>
      </c>
      <c r="B751">
        <v>10000</v>
      </c>
      <c r="C751">
        <v>100</v>
      </c>
      <c r="D751">
        <v>100000</v>
      </c>
      <c r="E751">
        <v>15</v>
      </c>
      <c r="F751">
        <v>1</v>
      </c>
      <c r="G751">
        <v>23.183797999999999</v>
      </c>
      <c r="H751">
        <v>0.15593799999999999</v>
      </c>
      <c r="I751">
        <v>0.49023899999999998</v>
      </c>
      <c r="J751">
        <v>3.5017E-2</v>
      </c>
      <c r="K751" t="str">
        <f t="shared" si="20"/>
        <v>7</v>
      </c>
      <c r="L751" t="s">
        <v>65</v>
      </c>
      <c r="M751" t="s">
        <v>66</v>
      </c>
      <c r="N75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751" s="13">
        <f>VLOOKUP(TableMPI[[#This Row],[Label]],TableAvg[],2,FALSE)</f>
        <v>0</v>
      </c>
      <c r="P751" s="13">
        <f>VLOOKUP(TableMPI[[#This Row],[Label]],TableAvg[],3,FALSE)</f>
        <v>0</v>
      </c>
      <c r="Q751" s="13">
        <f>TableMPI[[#This Row],[Avg]]-$U$2*TableMPI[[#This Row],[StdDev]]</f>
        <v>0</v>
      </c>
      <c r="R751" s="13">
        <f>TableMPI[[#This Row],[Avg]]+$U$2*TableMPI[[#This Row],[StdDev]]</f>
        <v>0</v>
      </c>
      <c r="S751" s="13">
        <v>1</v>
      </c>
    </row>
    <row r="752" spans="1:19" x14ac:dyDescent="0.25">
      <c r="A752" t="s">
        <v>15</v>
      </c>
      <c r="B752">
        <v>10000</v>
      </c>
      <c r="C752">
        <v>100</v>
      </c>
      <c r="D752">
        <v>100000</v>
      </c>
      <c r="E752">
        <v>14</v>
      </c>
      <c r="F752">
        <v>1</v>
      </c>
      <c r="G752">
        <v>24.778898999999999</v>
      </c>
      <c r="H752">
        <v>0.156746</v>
      </c>
      <c r="I752">
        <v>0.49487799999999998</v>
      </c>
      <c r="J752">
        <v>3.8067999999999998E-2</v>
      </c>
      <c r="K752" t="str">
        <f t="shared" si="20"/>
        <v>7</v>
      </c>
      <c r="L752" t="s">
        <v>65</v>
      </c>
      <c r="M752" t="s">
        <v>66</v>
      </c>
      <c r="N75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752" s="13">
        <f>VLOOKUP(TableMPI[[#This Row],[Label]],TableAvg[],2,FALSE)</f>
        <v>0</v>
      </c>
      <c r="P752" s="13">
        <f>VLOOKUP(TableMPI[[#This Row],[Label]],TableAvg[],3,FALSE)</f>
        <v>0</v>
      </c>
      <c r="Q752" s="13">
        <f>TableMPI[[#This Row],[Avg]]-$U$2*TableMPI[[#This Row],[StdDev]]</f>
        <v>0</v>
      </c>
      <c r="R752" s="13">
        <f>TableMPI[[#This Row],[Avg]]+$U$2*TableMPI[[#This Row],[StdDev]]</f>
        <v>0</v>
      </c>
      <c r="S752" s="13">
        <v>1</v>
      </c>
    </row>
    <row r="753" spans="1:19" x14ac:dyDescent="0.25">
      <c r="A753" t="s">
        <v>15</v>
      </c>
      <c r="B753">
        <v>10000</v>
      </c>
      <c r="C753">
        <v>100</v>
      </c>
      <c r="D753">
        <v>100000</v>
      </c>
      <c r="E753">
        <v>13</v>
      </c>
      <c r="F753">
        <v>1</v>
      </c>
      <c r="G753">
        <v>26.599764</v>
      </c>
      <c r="H753">
        <v>0.167739</v>
      </c>
      <c r="I753">
        <v>0.480296</v>
      </c>
      <c r="J753">
        <v>4.0024999999999998E-2</v>
      </c>
      <c r="K753" t="str">
        <f t="shared" si="20"/>
        <v>7</v>
      </c>
      <c r="L753" t="s">
        <v>65</v>
      </c>
      <c r="M753" t="s">
        <v>66</v>
      </c>
      <c r="N75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753" s="13">
        <f>VLOOKUP(TableMPI[[#This Row],[Label]],TableAvg[],2,FALSE)</f>
        <v>0</v>
      </c>
      <c r="P753" s="13">
        <f>VLOOKUP(TableMPI[[#This Row],[Label]],TableAvg[],3,FALSE)</f>
        <v>0</v>
      </c>
      <c r="Q753" s="13">
        <f>TableMPI[[#This Row],[Avg]]-$U$2*TableMPI[[#This Row],[StdDev]]</f>
        <v>0</v>
      </c>
      <c r="R753" s="13">
        <f>TableMPI[[#This Row],[Avg]]+$U$2*TableMPI[[#This Row],[StdDev]]</f>
        <v>0</v>
      </c>
      <c r="S753" s="13">
        <v>1</v>
      </c>
    </row>
    <row r="754" spans="1:19" x14ac:dyDescent="0.25">
      <c r="A754" t="s">
        <v>15</v>
      </c>
      <c r="B754">
        <v>10000</v>
      </c>
      <c r="C754">
        <v>100</v>
      </c>
      <c r="D754">
        <v>100000</v>
      </c>
      <c r="E754">
        <v>72</v>
      </c>
      <c r="F754">
        <v>1</v>
      </c>
      <c r="G754">
        <v>30.889585</v>
      </c>
      <c r="H754">
        <v>25.000699000000001</v>
      </c>
      <c r="I754">
        <v>20.752209000000001</v>
      </c>
      <c r="J754">
        <v>0.29228500000000002</v>
      </c>
      <c r="K754" t="str">
        <f t="shared" si="20"/>
        <v>7</v>
      </c>
      <c r="L754" t="s">
        <v>65</v>
      </c>
      <c r="M754" t="s">
        <v>66</v>
      </c>
      <c r="N75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754" s="13" t="e">
        <f>VLOOKUP(TableMPI[[#This Row],[Label]],TableAvg[],2,FALSE)</f>
        <v>#N/A</v>
      </c>
      <c r="P754" s="13" t="e">
        <f>VLOOKUP(TableMPI[[#This Row],[Label]],TableAvg[],3,FALSE)</f>
        <v>#N/A</v>
      </c>
      <c r="Q754" s="13" t="e">
        <f>TableMPI[[#This Row],[Avg]]-$U$2*TableMPI[[#This Row],[StdDev]]</f>
        <v>#N/A</v>
      </c>
      <c r="R754" s="13" t="e">
        <f>TableMPI[[#This Row],[Avg]]+$U$2*TableMPI[[#This Row],[StdDev]]</f>
        <v>#N/A</v>
      </c>
      <c r="S754" s="13" t="e">
        <f>IF(AND(TableMPI[[#This Row],[total_time]]&gt;=TableMPI[[#This Row],[Low]], TableMPI[[#This Row],[total_time]]&lt;=TableMPI[[#This Row],[High]]),1,0)</f>
        <v>#N/A</v>
      </c>
    </row>
    <row r="755" spans="1:19" x14ac:dyDescent="0.25">
      <c r="A755" t="s">
        <v>15</v>
      </c>
      <c r="B755">
        <v>10000</v>
      </c>
      <c r="C755">
        <v>100</v>
      </c>
      <c r="D755">
        <v>100000</v>
      </c>
      <c r="E755">
        <v>71</v>
      </c>
      <c r="F755">
        <v>1</v>
      </c>
      <c r="G755">
        <v>37.211326999999997</v>
      </c>
      <c r="H755">
        <v>31.417189</v>
      </c>
      <c r="I755">
        <v>19.997430000000001</v>
      </c>
      <c r="J755">
        <v>0.28567799999999999</v>
      </c>
      <c r="K755" t="str">
        <f t="shared" si="20"/>
        <v>7</v>
      </c>
      <c r="L755" t="s">
        <v>65</v>
      </c>
      <c r="M755" t="s">
        <v>66</v>
      </c>
      <c r="N75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71</v>
      </c>
      <c r="O755" s="13" t="e">
        <f>VLOOKUP(TableMPI[[#This Row],[Label]],TableAvg[],2,FALSE)</f>
        <v>#N/A</v>
      </c>
      <c r="P755" s="13" t="e">
        <f>VLOOKUP(TableMPI[[#This Row],[Label]],TableAvg[],3,FALSE)</f>
        <v>#N/A</v>
      </c>
      <c r="Q755" s="13" t="e">
        <f>TableMPI[[#This Row],[Avg]]-$U$2*TableMPI[[#This Row],[StdDev]]</f>
        <v>#N/A</v>
      </c>
      <c r="R755" s="13" t="e">
        <f>TableMPI[[#This Row],[Avg]]+$U$2*TableMPI[[#This Row],[StdDev]]</f>
        <v>#N/A</v>
      </c>
      <c r="S755" s="13" t="e">
        <f>IF(AND(TableMPI[[#This Row],[total_time]]&gt;=TableMPI[[#This Row],[Low]], TableMPI[[#This Row],[total_time]]&lt;=TableMPI[[#This Row],[High]]),1,0)</f>
        <v>#N/A</v>
      </c>
    </row>
    <row r="756" spans="1:19" x14ac:dyDescent="0.25">
      <c r="A756" t="s">
        <v>15</v>
      </c>
      <c r="B756">
        <v>10000</v>
      </c>
      <c r="C756">
        <v>100</v>
      </c>
      <c r="D756">
        <v>100000</v>
      </c>
      <c r="E756">
        <v>70</v>
      </c>
      <c r="F756">
        <v>1</v>
      </c>
      <c r="G756">
        <v>37.222141000000001</v>
      </c>
      <c r="H756">
        <v>31.345237000000001</v>
      </c>
      <c r="I756">
        <v>17.427503999999999</v>
      </c>
      <c r="J756">
        <v>0.25257299999999999</v>
      </c>
      <c r="K756" t="str">
        <f t="shared" si="20"/>
        <v>7</v>
      </c>
      <c r="L756" t="s">
        <v>65</v>
      </c>
      <c r="M756" t="s">
        <v>66</v>
      </c>
      <c r="N75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70</v>
      </c>
      <c r="O756" s="13" t="e">
        <f>VLOOKUP(TableMPI[[#This Row],[Label]],TableAvg[],2,FALSE)</f>
        <v>#N/A</v>
      </c>
      <c r="P756" s="13" t="e">
        <f>VLOOKUP(TableMPI[[#This Row],[Label]],TableAvg[],3,FALSE)</f>
        <v>#N/A</v>
      </c>
      <c r="Q756" s="13" t="e">
        <f>TableMPI[[#This Row],[Avg]]-$U$2*TableMPI[[#This Row],[StdDev]]</f>
        <v>#N/A</v>
      </c>
      <c r="R756" s="13" t="e">
        <f>TableMPI[[#This Row],[Avg]]+$U$2*TableMPI[[#This Row],[StdDev]]</f>
        <v>#N/A</v>
      </c>
      <c r="S756" s="13" t="e">
        <f>IF(AND(TableMPI[[#This Row],[total_time]]&gt;=TableMPI[[#This Row],[Low]], TableMPI[[#This Row],[total_time]]&lt;=TableMPI[[#This Row],[High]]),1,0)</f>
        <v>#N/A</v>
      </c>
    </row>
    <row r="757" spans="1:19" x14ac:dyDescent="0.25">
      <c r="A757" t="s">
        <v>15</v>
      </c>
      <c r="B757">
        <v>10000</v>
      </c>
      <c r="C757">
        <v>100</v>
      </c>
      <c r="D757">
        <v>100000</v>
      </c>
      <c r="E757">
        <v>69</v>
      </c>
      <c r="F757">
        <v>1</v>
      </c>
      <c r="G757">
        <v>28.123701000000001</v>
      </c>
      <c r="H757">
        <v>22.22381</v>
      </c>
      <c r="I757">
        <v>22.245881000000001</v>
      </c>
      <c r="J757">
        <v>0.32714500000000002</v>
      </c>
      <c r="K757" t="str">
        <f t="shared" si="20"/>
        <v>7</v>
      </c>
      <c r="L757" t="s">
        <v>65</v>
      </c>
      <c r="M757" t="s">
        <v>66</v>
      </c>
      <c r="N75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69</v>
      </c>
      <c r="O757" s="13" t="e">
        <f>VLOOKUP(TableMPI[[#This Row],[Label]],TableAvg[],2,FALSE)</f>
        <v>#N/A</v>
      </c>
      <c r="P757" s="13" t="e">
        <f>VLOOKUP(TableMPI[[#This Row],[Label]],TableAvg[],3,FALSE)</f>
        <v>#N/A</v>
      </c>
      <c r="Q757" s="13" t="e">
        <f>TableMPI[[#This Row],[Avg]]-$U$2*TableMPI[[#This Row],[StdDev]]</f>
        <v>#N/A</v>
      </c>
      <c r="R757" s="13" t="e">
        <f>TableMPI[[#This Row],[Avg]]+$U$2*TableMPI[[#This Row],[StdDev]]</f>
        <v>#N/A</v>
      </c>
      <c r="S757" s="13" t="e">
        <f>IF(AND(TableMPI[[#This Row],[total_time]]&gt;=TableMPI[[#This Row],[Low]], TableMPI[[#This Row],[total_time]]&lt;=TableMPI[[#This Row],[High]]),1,0)</f>
        <v>#N/A</v>
      </c>
    </row>
    <row r="758" spans="1:19" x14ac:dyDescent="0.25">
      <c r="A758" t="s">
        <v>15</v>
      </c>
      <c r="B758">
        <v>10000</v>
      </c>
      <c r="C758">
        <v>100</v>
      </c>
      <c r="D758">
        <v>100000</v>
      </c>
      <c r="E758">
        <v>68</v>
      </c>
      <c r="F758">
        <v>1</v>
      </c>
      <c r="G758">
        <v>23.089480999999999</v>
      </c>
      <c r="H758">
        <v>17.112556999999999</v>
      </c>
      <c r="I758">
        <v>8.4536200000000008</v>
      </c>
      <c r="J758">
        <v>0.12617300000000001</v>
      </c>
      <c r="K758" t="str">
        <f t="shared" si="20"/>
        <v>7</v>
      </c>
      <c r="L758" t="s">
        <v>65</v>
      </c>
      <c r="M758" t="s">
        <v>66</v>
      </c>
      <c r="N75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68</v>
      </c>
      <c r="O758" s="13" t="e">
        <f>VLOOKUP(TableMPI[[#This Row],[Label]],TableAvg[],2,FALSE)</f>
        <v>#N/A</v>
      </c>
      <c r="P758" s="13" t="e">
        <f>VLOOKUP(TableMPI[[#This Row],[Label]],TableAvg[],3,FALSE)</f>
        <v>#N/A</v>
      </c>
      <c r="Q758" s="13" t="e">
        <f>TableMPI[[#This Row],[Avg]]-$U$2*TableMPI[[#This Row],[StdDev]]</f>
        <v>#N/A</v>
      </c>
      <c r="R758" s="13" t="e">
        <f>TableMPI[[#This Row],[Avg]]+$U$2*TableMPI[[#This Row],[StdDev]]</f>
        <v>#N/A</v>
      </c>
      <c r="S758" s="13" t="e">
        <f>IF(AND(TableMPI[[#This Row],[total_time]]&gt;=TableMPI[[#This Row],[Low]], TableMPI[[#This Row],[total_time]]&lt;=TableMPI[[#This Row],[High]]),1,0)</f>
        <v>#N/A</v>
      </c>
    </row>
    <row r="759" spans="1:19" x14ac:dyDescent="0.25">
      <c r="A759" t="s">
        <v>15</v>
      </c>
      <c r="B759">
        <v>10000</v>
      </c>
      <c r="C759">
        <v>100</v>
      </c>
      <c r="D759">
        <v>100000</v>
      </c>
      <c r="E759">
        <v>67</v>
      </c>
      <c r="F759">
        <v>1</v>
      </c>
      <c r="G759">
        <v>15.027958999999999</v>
      </c>
      <c r="H759">
        <v>8.9616089999999993</v>
      </c>
      <c r="I759">
        <v>4.0013420000000002</v>
      </c>
      <c r="J759">
        <v>6.0625999999999999E-2</v>
      </c>
      <c r="K759" t="str">
        <f t="shared" si="20"/>
        <v>7</v>
      </c>
      <c r="L759" t="s">
        <v>65</v>
      </c>
      <c r="M759" t="s">
        <v>66</v>
      </c>
      <c r="N75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67</v>
      </c>
      <c r="O759" s="13" t="e">
        <f>VLOOKUP(TableMPI[[#This Row],[Label]],TableAvg[],2,FALSE)</f>
        <v>#N/A</v>
      </c>
      <c r="P759" s="13" t="e">
        <f>VLOOKUP(TableMPI[[#This Row],[Label]],TableAvg[],3,FALSE)</f>
        <v>#N/A</v>
      </c>
      <c r="Q759" s="13" t="e">
        <f>TableMPI[[#This Row],[Avg]]-$U$2*TableMPI[[#This Row],[StdDev]]</f>
        <v>#N/A</v>
      </c>
      <c r="R759" s="13" t="e">
        <f>TableMPI[[#This Row],[Avg]]+$U$2*TableMPI[[#This Row],[StdDev]]</f>
        <v>#N/A</v>
      </c>
      <c r="S759" s="13" t="e">
        <f>IF(AND(TableMPI[[#This Row],[total_time]]&gt;=TableMPI[[#This Row],[Low]], TableMPI[[#This Row],[total_time]]&lt;=TableMPI[[#This Row],[High]]),1,0)</f>
        <v>#N/A</v>
      </c>
    </row>
    <row r="760" spans="1:19" x14ac:dyDescent="0.25">
      <c r="A760" t="s">
        <v>15</v>
      </c>
      <c r="B760">
        <v>10000</v>
      </c>
      <c r="C760">
        <v>100</v>
      </c>
      <c r="D760">
        <v>100000</v>
      </c>
      <c r="E760">
        <v>66</v>
      </c>
      <c r="F760">
        <v>1</v>
      </c>
      <c r="G760">
        <v>18.638003999999999</v>
      </c>
      <c r="H760">
        <v>12.433230999999999</v>
      </c>
      <c r="I760">
        <v>3.8014790000000001</v>
      </c>
      <c r="J760">
        <v>5.8484000000000001E-2</v>
      </c>
      <c r="K760" t="str">
        <f t="shared" si="20"/>
        <v>7</v>
      </c>
      <c r="L760" t="s">
        <v>65</v>
      </c>
      <c r="M760" t="s">
        <v>66</v>
      </c>
      <c r="N7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66</v>
      </c>
      <c r="O760" s="13" t="e">
        <f>VLOOKUP(TableMPI[[#This Row],[Label]],TableAvg[],2,FALSE)</f>
        <v>#N/A</v>
      </c>
      <c r="P760" s="13" t="e">
        <f>VLOOKUP(TableMPI[[#This Row],[Label]],TableAvg[],3,FALSE)</f>
        <v>#N/A</v>
      </c>
      <c r="Q760" s="13" t="e">
        <f>TableMPI[[#This Row],[Avg]]-$U$2*TableMPI[[#This Row],[StdDev]]</f>
        <v>#N/A</v>
      </c>
      <c r="R760" s="13" t="e">
        <f>TableMPI[[#This Row],[Avg]]+$U$2*TableMPI[[#This Row],[StdDev]]</f>
        <v>#N/A</v>
      </c>
      <c r="S760" s="13" t="e">
        <f>IF(AND(TableMPI[[#This Row],[total_time]]&gt;=TableMPI[[#This Row],[Low]], TableMPI[[#This Row],[total_time]]&lt;=TableMPI[[#This Row],[High]]),1,0)</f>
        <v>#N/A</v>
      </c>
    </row>
    <row r="761" spans="1:19" x14ac:dyDescent="0.25">
      <c r="A761" t="s">
        <v>15</v>
      </c>
      <c r="B761">
        <v>10000</v>
      </c>
      <c r="C761">
        <v>100</v>
      </c>
      <c r="D761">
        <v>100000</v>
      </c>
      <c r="E761">
        <v>65</v>
      </c>
      <c r="F761">
        <v>1</v>
      </c>
      <c r="G761">
        <v>22.309805000000001</v>
      </c>
      <c r="H761">
        <v>16.1175</v>
      </c>
      <c r="I761">
        <v>4.5337610000000002</v>
      </c>
      <c r="J761">
        <v>7.084E-2</v>
      </c>
      <c r="K761" t="str">
        <f t="shared" si="20"/>
        <v>7</v>
      </c>
      <c r="L761" t="s">
        <v>65</v>
      </c>
      <c r="M761" t="s">
        <v>66</v>
      </c>
      <c r="N7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65</v>
      </c>
      <c r="O761" s="13" t="e">
        <f>VLOOKUP(TableMPI[[#This Row],[Label]],TableAvg[],2,FALSE)</f>
        <v>#N/A</v>
      </c>
      <c r="P761" s="13" t="e">
        <f>VLOOKUP(TableMPI[[#This Row],[Label]],TableAvg[],3,FALSE)</f>
        <v>#N/A</v>
      </c>
      <c r="Q761" s="13" t="e">
        <f>TableMPI[[#This Row],[Avg]]-$U$2*TableMPI[[#This Row],[StdDev]]</f>
        <v>#N/A</v>
      </c>
      <c r="R761" s="13" t="e">
        <f>TableMPI[[#This Row],[Avg]]+$U$2*TableMPI[[#This Row],[StdDev]]</f>
        <v>#N/A</v>
      </c>
      <c r="S761" s="13" t="e">
        <f>IF(AND(TableMPI[[#This Row],[total_time]]&gt;=TableMPI[[#This Row],[Low]], TableMPI[[#This Row],[total_time]]&lt;=TableMPI[[#This Row],[High]]),1,0)</f>
        <v>#N/A</v>
      </c>
    </row>
    <row r="762" spans="1:19" x14ac:dyDescent="0.25">
      <c r="A762" t="s">
        <v>15</v>
      </c>
      <c r="B762">
        <v>10000</v>
      </c>
      <c r="C762">
        <v>100</v>
      </c>
      <c r="D762">
        <v>100000</v>
      </c>
      <c r="E762">
        <v>64</v>
      </c>
      <c r="F762">
        <v>1</v>
      </c>
      <c r="G762">
        <v>20.656313999999998</v>
      </c>
      <c r="H762">
        <v>14.353683</v>
      </c>
      <c r="I762">
        <v>3.8531490000000002</v>
      </c>
      <c r="J762">
        <v>6.1161E-2</v>
      </c>
      <c r="K762" t="str">
        <f t="shared" si="20"/>
        <v>7</v>
      </c>
      <c r="L762" t="s">
        <v>65</v>
      </c>
      <c r="M762" t="s">
        <v>66</v>
      </c>
      <c r="N7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64</v>
      </c>
      <c r="O762" s="13">
        <f>VLOOKUP(TableMPI[[#This Row],[Label]],TableAvg[],2,FALSE)</f>
        <v>0</v>
      </c>
      <c r="P762" s="13">
        <f>VLOOKUP(TableMPI[[#This Row],[Label]],TableAvg[],3,FALSE)</f>
        <v>0</v>
      </c>
      <c r="Q762" s="13">
        <f>TableMPI[[#This Row],[Avg]]-$U$2*TableMPI[[#This Row],[StdDev]]</f>
        <v>0</v>
      </c>
      <c r="R762" s="13">
        <f>TableMPI[[#This Row],[Avg]]+$U$2*TableMPI[[#This Row],[StdDev]]</f>
        <v>0</v>
      </c>
      <c r="S762" s="13">
        <v>1</v>
      </c>
    </row>
    <row r="763" spans="1:19" x14ac:dyDescent="0.25">
      <c r="A763" t="s">
        <v>15</v>
      </c>
      <c r="B763">
        <v>10000</v>
      </c>
      <c r="C763">
        <v>100</v>
      </c>
      <c r="D763">
        <v>100000</v>
      </c>
      <c r="E763">
        <v>63</v>
      </c>
      <c r="F763">
        <v>1</v>
      </c>
      <c r="G763">
        <v>17.447082999999999</v>
      </c>
      <c r="H763">
        <v>11.056763999999999</v>
      </c>
      <c r="I763">
        <v>3.7056010000000001</v>
      </c>
      <c r="J763">
        <v>5.9768000000000002E-2</v>
      </c>
      <c r="K763" t="str">
        <f t="shared" si="20"/>
        <v>7</v>
      </c>
      <c r="L763" t="s">
        <v>65</v>
      </c>
      <c r="M763" t="s">
        <v>66</v>
      </c>
      <c r="N7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63</v>
      </c>
      <c r="O763" s="13">
        <f>VLOOKUP(TableMPI[[#This Row],[Label]],TableAvg[],2,FALSE)</f>
        <v>0</v>
      </c>
      <c r="P763" s="13">
        <f>VLOOKUP(TableMPI[[#This Row],[Label]],TableAvg[],3,FALSE)</f>
        <v>0</v>
      </c>
      <c r="Q763" s="13">
        <f>TableMPI[[#This Row],[Avg]]-$U$2*TableMPI[[#This Row],[StdDev]]</f>
        <v>0</v>
      </c>
      <c r="R763" s="13">
        <f>TableMPI[[#This Row],[Avg]]+$U$2*TableMPI[[#This Row],[StdDev]]</f>
        <v>0</v>
      </c>
      <c r="S763" s="13">
        <v>1</v>
      </c>
    </row>
    <row r="764" spans="1:19" x14ac:dyDescent="0.25">
      <c r="A764" t="s">
        <v>15</v>
      </c>
      <c r="B764">
        <v>10000</v>
      </c>
      <c r="C764">
        <v>100</v>
      </c>
      <c r="D764">
        <v>100000</v>
      </c>
      <c r="E764">
        <v>62</v>
      </c>
      <c r="F764">
        <v>1</v>
      </c>
      <c r="G764">
        <v>16.394257</v>
      </c>
      <c r="H764">
        <v>9.8503720000000001</v>
      </c>
      <c r="I764">
        <v>5.7784560000000003</v>
      </c>
      <c r="J764">
        <v>9.4728999999999994E-2</v>
      </c>
      <c r="K764" t="str">
        <f t="shared" si="20"/>
        <v>7</v>
      </c>
      <c r="L764" t="s">
        <v>65</v>
      </c>
      <c r="M764" t="s">
        <v>66</v>
      </c>
      <c r="N7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62</v>
      </c>
      <c r="O764" s="13">
        <f>VLOOKUP(TableMPI[[#This Row],[Label]],TableAvg[],2,FALSE)</f>
        <v>0</v>
      </c>
      <c r="P764" s="13">
        <f>VLOOKUP(TableMPI[[#This Row],[Label]],TableAvg[],3,FALSE)</f>
        <v>0</v>
      </c>
      <c r="Q764" s="13">
        <f>TableMPI[[#This Row],[Avg]]-$U$2*TableMPI[[#This Row],[StdDev]]</f>
        <v>0</v>
      </c>
      <c r="R764" s="13">
        <f>TableMPI[[#This Row],[Avg]]+$U$2*TableMPI[[#This Row],[StdDev]]</f>
        <v>0</v>
      </c>
      <c r="S764" s="13">
        <v>1</v>
      </c>
    </row>
    <row r="765" spans="1:19" x14ac:dyDescent="0.25">
      <c r="A765" t="s">
        <v>15</v>
      </c>
      <c r="B765">
        <v>10000</v>
      </c>
      <c r="C765">
        <v>100</v>
      </c>
      <c r="D765">
        <v>100000</v>
      </c>
      <c r="E765">
        <v>61</v>
      </c>
      <c r="F765">
        <v>1</v>
      </c>
      <c r="G765">
        <v>11.668497</v>
      </c>
      <c r="H765">
        <v>5.1390690000000001</v>
      </c>
      <c r="I765">
        <v>3.2906740000000001</v>
      </c>
      <c r="J765">
        <v>5.4844999999999998E-2</v>
      </c>
      <c r="K765" t="str">
        <f t="shared" si="20"/>
        <v>7</v>
      </c>
      <c r="L765" t="s">
        <v>65</v>
      </c>
      <c r="M765" t="s">
        <v>66</v>
      </c>
      <c r="N7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61</v>
      </c>
      <c r="O765" s="13">
        <f>VLOOKUP(TableMPI[[#This Row],[Label]],TableAvg[],2,FALSE)</f>
        <v>0</v>
      </c>
      <c r="P765" s="13">
        <f>VLOOKUP(TableMPI[[#This Row],[Label]],TableAvg[],3,FALSE)</f>
        <v>0</v>
      </c>
      <c r="Q765" s="13">
        <f>TableMPI[[#This Row],[Avg]]-$U$2*TableMPI[[#This Row],[StdDev]]</f>
        <v>0</v>
      </c>
      <c r="R765" s="13">
        <f>TableMPI[[#This Row],[Avg]]+$U$2*TableMPI[[#This Row],[StdDev]]</f>
        <v>0</v>
      </c>
      <c r="S765" s="13">
        <v>1</v>
      </c>
    </row>
    <row r="766" spans="1:19" x14ac:dyDescent="0.25">
      <c r="A766" t="s">
        <v>15</v>
      </c>
      <c r="B766">
        <v>10000</v>
      </c>
      <c r="C766">
        <v>100</v>
      </c>
      <c r="D766">
        <v>100000</v>
      </c>
      <c r="E766">
        <v>60</v>
      </c>
      <c r="F766">
        <v>1</v>
      </c>
      <c r="G766">
        <v>20.89742</v>
      </c>
      <c r="H766">
        <v>14.175088000000001</v>
      </c>
      <c r="I766">
        <v>3.9281670000000002</v>
      </c>
      <c r="J766">
        <v>6.6578999999999999E-2</v>
      </c>
      <c r="K766" t="str">
        <f t="shared" si="20"/>
        <v>7</v>
      </c>
      <c r="L766" t="s">
        <v>65</v>
      </c>
      <c r="M766" t="s">
        <v>66</v>
      </c>
      <c r="N7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60</v>
      </c>
      <c r="O766" s="13">
        <f>VLOOKUP(TableMPI[[#This Row],[Label]],TableAvg[],2,FALSE)</f>
        <v>0</v>
      </c>
      <c r="P766" s="13">
        <f>VLOOKUP(TableMPI[[#This Row],[Label]],TableAvg[],3,FALSE)</f>
        <v>0</v>
      </c>
      <c r="Q766" s="13">
        <f>TableMPI[[#This Row],[Avg]]-$U$2*TableMPI[[#This Row],[StdDev]]</f>
        <v>0</v>
      </c>
      <c r="R766" s="13">
        <f>TableMPI[[#This Row],[Avg]]+$U$2*TableMPI[[#This Row],[StdDev]]</f>
        <v>0</v>
      </c>
      <c r="S766" s="13">
        <v>1</v>
      </c>
    </row>
    <row r="767" spans="1:19" x14ac:dyDescent="0.25">
      <c r="A767" t="s">
        <v>15</v>
      </c>
      <c r="B767">
        <v>10000</v>
      </c>
      <c r="C767">
        <v>100</v>
      </c>
      <c r="D767">
        <v>100000</v>
      </c>
      <c r="E767">
        <v>59</v>
      </c>
      <c r="F767">
        <v>1</v>
      </c>
      <c r="G767">
        <v>23.340125</v>
      </c>
      <c r="H767">
        <v>16.430955000000001</v>
      </c>
      <c r="I767">
        <v>22.793641999999998</v>
      </c>
      <c r="J767">
        <v>0.39299400000000001</v>
      </c>
      <c r="K767" t="str">
        <f t="shared" si="20"/>
        <v>7</v>
      </c>
      <c r="L767" t="s">
        <v>65</v>
      </c>
      <c r="M767" t="s">
        <v>66</v>
      </c>
      <c r="N7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59</v>
      </c>
      <c r="O767" s="13">
        <f>VLOOKUP(TableMPI[[#This Row],[Label]],TableAvg[],2,FALSE)</f>
        <v>0</v>
      </c>
      <c r="P767" s="13">
        <f>VLOOKUP(TableMPI[[#This Row],[Label]],TableAvg[],3,FALSE)</f>
        <v>0</v>
      </c>
      <c r="Q767" s="13">
        <f>TableMPI[[#This Row],[Avg]]-$U$2*TableMPI[[#This Row],[StdDev]]</f>
        <v>0</v>
      </c>
      <c r="R767" s="13">
        <f>TableMPI[[#This Row],[Avg]]+$U$2*TableMPI[[#This Row],[StdDev]]</f>
        <v>0</v>
      </c>
      <c r="S767" s="13">
        <v>1</v>
      </c>
    </row>
    <row r="768" spans="1:19" x14ac:dyDescent="0.25">
      <c r="A768" t="s">
        <v>15</v>
      </c>
      <c r="B768">
        <v>10000</v>
      </c>
      <c r="C768">
        <v>100</v>
      </c>
      <c r="D768">
        <v>100000</v>
      </c>
      <c r="E768">
        <v>58</v>
      </c>
      <c r="F768">
        <v>1</v>
      </c>
      <c r="G768">
        <v>23.187767000000001</v>
      </c>
      <c r="H768">
        <v>16.17775</v>
      </c>
      <c r="I768">
        <v>8.1493459999999995</v>
      </c>
      <c r="J768">
        <v>0.14297099999999999</v>
      </c>
      <c r="K768" t="str">
        <f t="shared" si="20"/>
        <v>7</v>
      </c>
      <c r="L768" t="s">
        <v>65</v>
      </c>
      <c r="M768" t="s">
        <v>66</v>
      </c>
      <c r="N7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58</v>
      </c>
      <c r="O768" s="13">
        <f>VLOOKUP(TableMPI[[#This Row],[Label]],TableAvg[],2,FALSE)</f>
        <v>0</v>
      </c>
      <c r="P768" s="13">
        <f>VLOOKUP(TableMPI[[#This Row],[Label]],TableAvg[],3,FALSE)</f>
        <v>0</v>
      </c>
      <c r="Q768" s="13">
        <f>TableMPI[[#This Row],[Avg]]-$U$2*TableMPI[[#This Row],[StdDev]]</f>
        <v>0</v>
      </c>
      <c r="R768" s="13">
        <f>TableMPI[[#This Row],[Avg]]+$U$2*TableMPI[[#This Row],[StdDev]]</f>
        <v>0</v>
      </c>
      <c r="S768" s="13">
        <v>1</v>
      </c>
    </row>
    <row r="769" spans="1:19" x14ac:dyDescent="0.25">
      <c r="A769" t="s">
        <v>15</v>
      </c>
      <c r="B769">
        <v>10000</v>
      </c>
      <c r="C769">
        <v>100</v>
      </c>
      <c r="D769">
        <v>100000</v>
      </c>
      <c r="E769">
        <v>57</v>
      </c>
      <c r="F769">
        <v>1</v>
      </c>
      <c r="G769">
        <v>23.752471</v>
      </c>
      <c r="H769">
        <v>16.6374</v>
      </c>
      <c r="I769">
        <v>6.7526989999999998</v>
      </c>
      <c r="J769">
        <v>0.120584</v>
      </c>
      <c r="K769" t="str">
        <f t="shared" si="20"/>
        <v>7</v>
      </c>
      <c r="L769" t="s">
        <v>65</v>
      </c>
      <c r="M769" t="s">
        <v>66</v>
      </c>
      <c r="N7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57</v>
      </c>
      <c r="O769" s="13">
        <f>VLOOKUP(TableMPI[[#This Row],[Label]],TableAvg[],2,FALSE)</f>
        <v>0</v>
      </c>
      <c r="P769" s="13">
        <f>VLOOKUP(TableMPI[[#This Row],[Label]],TableAvg[],3,FALSE)</f>
        <v>0</v>
      </c>
      <c r="Q769" s="13">
        <f>TableMPI[[#This Row],[Avg]]-$U$2*TableMPI[[#This Row],[StdDev]]</f>
        <v>0</v>
      </c>
      <c r="R769" s="13">
        <f>TableMPI[[#This Row],[Avg]]+$U$2*TableMPI[[#This Row],[StdDev]]</f>
        <v>0</v>
      </c>
      <c r="S769" s="13">
        <v>1</v>
      </c>
    </row>
    <row r="770" spans="1:19" x14ac:dyDescent="0.25">
      <c r="A770" t="s">
        <v>15</v>
      </c>
      <c r="B770">
        <v>10000</v>
      </c>
      <c r="C770">
        <v>100</v>
      </c>
      <c r="D770">
        <v>100000</v>
      </c>
      <c r="E770">
        <v>56</v>
      </c>
      <c r="F770">
        <v>1</v>
      </c>
      <c r="G770">
        <v>12.326715</v>
      </c>
      <c r="H770">
        <v>5.0949280000000003</v>
      </c>
      <c r="I770">
        <v>7.263001</v>
      </c>
      <c r="J770">
        <v>0.13205500000000001</v>
      </c>
      <c r="K770" t="str">
        <f t="shared" si="20"/>
        <v>7</v>
      </c>
      <c r="L770" t="s">
        <v>65</v>
      </c>
      <c r="M770" t="s">
        <v>66</v>
      </c>
      <c r="N7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56</v>
      </c>
      <c r="O770" s="13">
        <f>VLOOKUP(TableMPI[[#This Row],[Label]],TableAvg[],2,FALSE)</f>
        <v>0</v>
      </c>
      <c r="P770" s="13">
        <f>VLOOKUP(TableMPI[[#This Row],[Label]],TableAvg[],3,FALSE)</f>
        <v>0</v>
      </c>
      <c r="Q770" s="13">
        <f>TableMPI[[#This Row],[Avg]]-$U$2*TableMPI[[#This Row],[StdDev]]</f>
        <v>0</v>
      </c>
      <c r="R770" s="13">
        <f>TableMPI[[#This Row],[Avg]]+$U$2*TableMPI[[#This Row],[StdDev]]</f>
        <v>0</v>
      </c>
      <c r="S770" s="13">
        <v>1</v>
      </c>
    </row>
    <row r="771" spans="1:19" x14ac:dyDescent="0.25">
      <c r="A771" t="s">
        <v>15</v>
      </c>
      <c r="B771">
        <v>10000</v>
      </c>
      <c r="C771">
        <v>100</v>
      </c>
      <c r="D771">
        <v>100000</v>
      </c>
      <c r="E771">
        <v>55</v>
      </c>
      <c r="F771">
        <v>1</v>
      </c>
      <c r="G771">
        <v>23.807141000000001</v>
      </c>
      <c r="H771">
        <v>16.417529999999999</v>
      </c>
      <c r="I771">
        <v>5.9577220000000004</v>
      </c>
      <c r="J771">
        <v>0.110328</v>
      </c>
      <c r="K771" t="str">
        <f t="shared" si="20"/>
        <v>7</v>
      </c>
      <c r="L771" t="s">
        <v>65</v>
      </c>
      <c r="M771" t="s">
        <v>66</v>
      </c>
      <c r="N7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55</v>
      </c>
      <c r="O771" s="13">
        <f>VLOOKUP(TableMPI[[#This Row],[Label]],TableAvg[],2,FALSE)</f>
        <v>0</v>
      </c>
      <c r="P771" s="13">
        <f>VLOOKUP(TableMPI[[#This Row],[Label]],TableAvg[],3,FALSE)</f>
        <v>0</v>
      </c>
      <c r="Q771" s="13">
        <f>TableMPI[[#This Row],[Avg]]-$U$2*TableMPI[[#This Row],[StdDev]]</f>
        <v>0</v>
      </c>
      <c r="R771" s="13">
        <f>TableMPI[[#This Row],[Avg]]+$U$2*TableMPI[[#This Row],[StdDev]]</f>
        <v>0</v>
      </c>
      <c r="S771" s="13">
        <v>1</v>
      </c>
    </row>
    <row r="772" spans="1:19" x14ac:dyDescent="0.25">
      <c r="A772" t="s">
        <v>15</v>
      </c>
      <c r="B772">
        <v>10000</v>
      </c>
      <c r="C772">
        <v>100</v>
      </c>
      <c r="D772">
        <v>100000</v>
      </c>
      <c r="E772">
        <v>54</v>
      </c>
      <c r="F772">
        <v>1</v>
      </c>
      <c r="G772">
        <v>15.392766</v>
      </c>
      <c r="H772">
        <v>7.9582670000000002</v>
      </c>
      <c r="I772">
        <v>21.696960000000001</v>
      </c>
      <c r="J772">
        <v>0.40937699999999999</v>
      </c>
      <c r="K772" t="str">
        <f t="shared" si="20"/>
        <v>7</v>
      </c>
      <c r="L772" t="s">
        <v>65</v>
      </c>
      <c r="M772" t="s">
        <v>66</v>
      </c>
      <c r="N7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54</v>
      </c>
      <c r="O772" s="13">
        <f>VLOOKUP(TableMPI[[#This Row],[Label]],TableAvg[],2,FALSE)</f>
        <v>0</v>
      </c>
      <c r="P772" s="13">
        <f>VLOOKUP(TableMPI[[#This Row],[Label]],TableAvg[],3,FALSE)</f>
        <v>0</v>
      </c>
      <c r="Q772" s="13">
        <f>TableMPI[[#This Row],[Avg]]-$U$2*TableMPI[[#This Row],[StdDev]]</f>
        <v>0</v>
      </c>
      <c r="R772" s="13">
        <f>TableMPI[[#This Row],[Avg]]+$U$2*TableMPI[[#This Row],[StdDev]]</f>
        <v>0</v>
      </c>
      <c r="S772" s="13">
        <v>1</v>
      </c>
    </row>
    <row r="773" spans="1:19" x14ac:dyDescent="0.25">
      <c r="A773" t="s">
        <v>15</v>
      </c>
      <c r="B773">
        <v>10000</v>
      </c>
      <c r="C773">
        <v>100</v>
      </c>
      <c r="D773">
        <v>100000</v>
      </c>
      <c r="E773">
        <v>53</v>
      </c>
      <c r="F773">
        <v>1</v>
      </c>
      <c r="G773">
        <v>12.443132</v>
      </c>
      <c r="H773">
        <v>4.8649399999999998</v>
      </c>
      <c r="I773">
        <v>6.8819590000000002</v>
      </c>
      <c r="J773">
        <v>0.13234499999999999</v>
      </c>
      <c r="K773" t="str">
        <f t="shared" si="20"/>
        <v>7</v>
      </c>
      <c r="L773" t="s">
        <v>65</v>
      </c>
      <c r="M773" t="s">
        <v>66</v>
      </c>
      <c r="N7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53</v>
      </c>
      <c r="O773" s="13">
        <f>VLOOKUP(TableMPI[[#This Row],[Label]],TableAvg[],2,FALSE)</f>
        <v>0</v>
      </c>
      <c r="P773" s="13">
        <f>VLOOKUP(TableMPI[[#This Row],[Label]],TableAvg[],3,FALSE)</f>
        <v>0</v>
      </c>
      <c r="Q773" s="13">
        <f>TableMPI[[#This Row],[Avg]]-$U$2*TableMPI[[#This Row],[StdDev]]</f>
        <v>0</v>
      </c>
      <c r="R773" s="13">
        <f>TableMPI[[#This Row],[Avg]]+$U$2*TableMPI[[#This Row],[StdDev]]</f>
        <v>0</v>
      </c>
      <c r="S773" s="13">
        <v>1</v>
      </c>
    </row>
    <row r="774" spans="1:19" x14ac:dyDescent="0.25">
      <c r="A774" t="s">
        <v>15</v>
      </c>
      <c r="B774">
        <v>10000</v>
      </c>
      <c r="C774">
        <v>100</v>
      </c>
      <c r="D774">
        <v>100000</v>
      </c>
      <c r="E774">
        <v>52</v>
      </c>
      <c r="F774">
        <v>1</v>
      </c>
      <c r="G774">
        <v>15.648498</v>
      </c>
      <c r="H774">
        <v>7.9146510000000001</v>
      </c>
      <c r="I774">
        <v>5.502319</v>
      </c>
      <c r="J774">
        <v>0.107889</v>
      </c>
      <c r="K774" t="str">
        <f t="shared" si="20"/>
        <v>7</v>
      </c>
      <c r="L774" t="s">
        <v>65</v>
      </c>
      <c r="M774" t="s">
        <v>66</v>
      </c>
      <c r="N7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52</v>
      </c>
      <c r="O774" s="13">
        <f>VLOOKUP(TableMPI[[#This Row],[Label]],TableAvg[],2,FALSE)</f>
        <v>0</v>
      </c>
      <c r="P774" s="13">
        <f>VLOOKUP(TableMPI[[#This Row],[Label]],TableAvg[],3,FALSE)</f>
        <v>0</v>
      </c>
      <c r="Q774" s="13">
        <f>TableMPI[[#This Row],[Avg]]-$U$2*TableMPI[[#This Row],[StdDev]]</f>
        <v>0</v>
      </c>
      <c r="R774" s="13">
        <f>TableMPI[[#This Row],[Avg]]+$U$2*TableMPI[[#This Row],[StdDev]]</f>
        <v>0</v>
      </c>
      <c r="S774" s="13">
        <v>1</v>
      </c>
    </row>
    <row r="775" spans="1:19" x14ac:dyDescent="0.25">
      <c r="A775" t="s">
        <v>15</v>
      </c>
      <c r="B775">
        <v>10000</v>
      </c>
      <c r="C775">
        <v>100</v>
      </c>
      <c r="D775">
        <v>100000</v>
      </c>
      <c r="E775">
        <v>51</v>
      </c>
      <c r="F775">
        <v>1</v>
      </c>
      <c r="G775">
        <v>15.587975</v>
      </c>
      <c r="H775">
        <v>7.7867699999999997</v>
      </c>
      <c r="I775">
        <v>9.8658350000000006</v>
      </c>
      <c r="J775">
        <v>0.19731699999999999</v>
      </c>
      <c r="K775" t="str">
        <f t="shared" ref="K775:K814" si="21">MID(M775,22,1)</f>
        <v>7</v>
      </c>
      <c r="L775" t="s">
        <v>65</v>
      </c>
      <c r="M775" t="s">
        <v>66</v>
      </c>
      <c r="N7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51</v>
      </c>
      <c r="O775" s="13">
        <f>VLOOKUP(TableMPI[[#This Row],[Label]],TableAvg[],2,FALSE)</f>
        <v>0</v>
      </c>
      <c r="P775" s="13">
        <f>VLOOKUP(TableMPI[[#This Row],[Label]],TableAvg[],3,FALSE)</f>
        <v>0</v>
      </c>
      <c r="Q775" s="13">
        <f>TableMPI[[#This Row],[Avg]]-$U$2*TableMPI[[#This Row],[StdDev]]</f>
        <v>0</v>
      </c>
      <c r="R775" s="13">
        <f>TableMPI[[#This Row],[Avg]]+$U$2*TableMPI[[#This Row],[StdDev]]</f>
        <v>0</v>
      </c>
      <c r="S775" s="13">
        <v>1</v>
      </c>
    </row>
    <row r="776" spans="1:19" x14ac:dyDescent="0.25">
      <c r="A776" t="s">
        <v>15</v>
      </c>
      <c r="B776">
        <v>10000</v>
      </c>
      <c r="C776">
        <v>100</v>
      </c>
      <c r="D776">
        <v>100000</v>
      </c>
      <c r="E776">
        <v>50</v>
      </c>
      <c r="F776">
        <v>1</v>
      </c>
      <c r="G776">
        <v>16.446947999999999</v>
      </c>
      <c r="H776">
        <v>8.4228649999999998</v>
      </c>
      <c r="I776">
        <v>7.7392899999999996</v>
      </c>
      <c r="J776">
        <v>0.157945</v>
      </c>
      <c r="K776" t="str">
        <f t="shared" si="21"/>
        <v>7</v>
      </c>
      <c r="L776" t="s">
        <v>65</v>
      </c>
      <c r="M776" t="s">
        <v>66</v>
      </c>
      <c r="N7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50</v>
      </c>
      <c r="O776" s="13">
        <f>VLOOKUP(TableMPI[[#This Row],[Label]],TableAvg[],2,FALSE)</f>
        <v>0</v>
      </c>
      <c r="P776" s="13">
        <f>VLOOKUP(TableMPI[[#This Row],[Label]],TableAvg[],3,FALSE)</f>
        <v>0</v>
      </c>
      <c r="Q776" s="13">
        <f>TableMPI[[#This Row],[Avg]]-$U$2*TableMPI[[#This Row],[StdDev]]</f>
        <v>0</v>
      </c>
      <c r="R776" s="13">
        <f>TableMPI[[#This Row],[Avg]]+$U$2*TableMPI[[#This Row],[StdDev]]</f>
        <v>0</v>
      </c>
      <c r="S776" s="13">
        <v>1</v>
      </c>
    </row>
    <row r="777" spans="1:19" x14ac:dyDescent="0.25">
      <c r="A777" t="s">
        <v>15</v>
      </c>
      <c r="B777">
        <v>10000</v>
      </c>
      <c r="C777">
        <v>100</v>
      </c>
      <c r="D777">
        <v>100000</v>
      </c>
      <c r="E777">
        <v>49</v>
      </c>
      <c r="F777">
        <v>1</v>
      </c>
      <c r="G777">
        <v>19.736293</v>
      </c>
      <c r="H777">
        <v>11.564989000000001</v>
      </c>
      <c r="I777">
        <v>4.8499809999999997</v>
      </c>
      <c r="J777">
        <v>0.10104100000000001</v>
      </c>
      <c r="K777" t="str">
        <f t="shared" si="21"/>
        <v>7</v>
      </c>
      <c r="L777" t="s">
        <v>65</v>
      </c>
      <c r="M777" t="s">
        <v>66</v>
      </c>
      <c r="N7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49</v>
      </c>
      <c r="O777" s="13">
        <f>VLOOKUP(TableMPI[[#This Row],[Label]],TableAvg[],2,FALSE)</f>
        <v>0</v>
      </c>
      <c r="P777" s="13">
        <f>VLOOKUP(TableMPI[[#This Row],[Label]],TableAvg[],3,FALSE)</f>
        <v>0</v>
      </c>
      <c r="Q777" s="13">
        <f>TableMPI[[#This Row],[Avg]]-$U$2*TableMPI[[#This Row],[StdDev]]</f>
        <v>0</v>
      </c>
      <c r="R777" s="13">
        <f>TableMPI[[#This Row],[Avg]]+$U$2*TableMPI[[#This Row],[StdDev]]</f>
        <v>0</v>
      </c>
      <c r="S777" s="13">
        <v>1</v>
      </c>
    </row>
    <row r="778" spans="1:19" x14ac:dyDescent="0.25">
      <c r="A778" t="s">
        <v>15</v>
      </c>
      <c r="B778">
        <v>10000</v>
      </c>
      <c r="C778">
        <v>100</v>
      </c>
      <c r="D778">
        <v>100000</v>
      </c>
      <c r="E778">
        <v>48</v>
      </c>
      <c r="F778">
        <v>1</v>
      </c>
      <c r="G778">
        <v>12.778684</v>
      </c>
      <c r="H778">
        <v>4.6042310000000004</v>
      </c>
      <c r="I778">
        <v>4.7869380000000001</v>
      </c>
      <c r="J778">
        <v>0.10185</v>
      </c>
      <c r="K778" t="str">
        <f t="shared" si="21"/>
        <v>7</v>
      </c>
      <c r="L778" t="s">
        <v>65</v>
      </c>
      <c r="M778" t="s">
        <v>66</v>
      </c>
      <c r="N7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48</v>
      </c>
      <c r="O778" s="13">
        <f>VLOOKUP(TableMPI[[#This Row],[Label]],TableAvg[],2,FALSE)</f>
        <v>0</v>
      </c>
      <c r="P778" s="13">
        <f>VLOOKUP(TableMPI[[#This Row],[Label]],TableAvg[],3,FALSE)</f>
        <v>0</v>
      </c>
      <c r="Q778" s="13">
        <f>TableMPI[[#This Row],[Avg]]-$U$2*TableMPI[[#This Row],[StdDev]]</f>
        <v>0</v>
      </c>
      <c r="R778" s="13">
        <f>TableMPI[[#This Row],[Avg]]+$U$2*TableMPI[[#This Row],[StdDev]]</f>
        <v>0</v>
      </c>
      <c r="S778" s="13">
        <v>1</v>
      </c>
    </row>
    <row r="779" spans="1:19" x14ac:dyDescent="0.25">
      <c r="A779" t="s">
        <v>15</v>
      </c>
      <c r="B779">
        <v>10000</v>
      </c>
      <c r="C779">
        <v>100</v>
      </c>
      <c r="D779">
        <v>100000</v>
      </c>
      <c r="E779">
        <v>47</v>
      </c>
      <c r="F779">
        <v>1</v>
      </c>
      <c r="G779">
        <v>19.666692000000001</v>
      </c>
      <c r="H779">
        <v>11.286163</v>
      </c>
      <c r="I779">
        <v>4.6464189999999999</v>
      </c>
      <c r="J779">
        <v>0.101009</v>
      </c>
      <c r="K779" t="str">
        <f t="shared" si="21"/>
        <v>7</v>
      </c>
      <c r="L779" t="s">
        <v>65</v>
      </c>
      <c r="M779" t="s">
        <v>66</v>
      </c>
      <c r="N7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47</v>
      </c>
      <c r="O779" s="13">
        <f>VLOOKUP(TableMPI[[#This Row],[Label]],TableAvg[],2,FALSE)</f>
        <v>0</v>
      </c>
      <c r="P779" s="13">
        <f>VLOOKUP(TableMPI[[#This Row],[Label]],TableAvg[],3,FALSE)</f>
        <v>0</v>
      </c>
      <c r="Q779" s="13">
        <f>TableMPI[[#This Row],[Avg]]-$U$2*TableMPI[[#This Row],[StdDev]]</f>
        <v>0</v>
      </c>
      <c r="R779" s="13">
        <f>TableMPI[[#This Row],[Avg]]+$U$2*TableMPI[[#This Row],[StdDev]]</f>
        <v>0</v>
      </c>
      <c r="S779" s="13">
        <v>1</v>
      </c>
    </row>
    <row r="780" spans="1:19" x14ac:dyDescent="0.25">
      <c r="A780" t="s">
        <v>15</v>
      </c>
      <c r="B780">
        <v>10000</v>
      </c>
      <c r="C780">
        <v>100</v>
      </c>
      <c r="D780">
        <v>100000</v>
      </c>
      <c r="E780">
        <v>46</v>
      </c>
      <c r="F780">
        <v>1</v>
      </c>
      <c r="G780">
        <v>15.787576</v>
      </c>
      <c r="H780">
        <v>7.2594349999999999</v>
      </c>
      <c r="I780">
        <v>13.762325000000001</v>
      </c>
      <c r="J780">
        <v>0.30582900000000002</v>
      </c>
      <c r="K780" t="str">
        <f t="shared" si="21"/>
        <v>7</v>
      </c>
      <c r="L780" t="s">
        <v>65</v>
      </c>
      <c r="M780" t="s">
        <v>66</v>
      </c>
      <c r="N7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46</v>
      </c>
      <c r="O780" s="13">
        <f>VLOOKUP(TableMPI[[#This Row],[Label]],TableAvg[],2,FALSE)</f>
        <v>0</v>
      </c>
      <c r="P780" s="13">
        <f>VLOOKUP(TableMPI[[#This Row],[Label]],TableAvg[],3,FALSE)</f>
        <v>0</v>
      </c>
      <c r="Q780" s="13">
        <f>TableMPI[[#This Row],[Avg]]-$U$2*TableMPI[[#This Row],[StdDev]]</f>
        <v>0</v>
      </c>
      <c r="R780" s="13">
        <f>TableMPI[[#This Row],[Avg]]+$U$2*TableMPI[[#This Row],[StdDev]]</f>
        <v>0</v>
      </c>
      <c r="S780" s="13">
        <v>1</v>
      </c>
    </row>
    <row r="781" spans="1:19" x14ac:dyDescent="0.25">
      <c r="A781" t="s">
        <v>15</v>
      </c>
      <c r="B781">
        <v>10000</v>
      </c>
      <c r="C781">
        <v>100</v>
      </c>
      <c r="D781">
        <v>100000</v>
      </c>
      <c r="E781">
        <v>45</v>
      </c>
      <c r="F781">
        <v>1</v>
      </c>
      <c r="G781">
        <v>13.155029000000001</v>
      </c>
      <c r="H781">
        <v>4.5500119999999997</v>
      </c>
      <c r="I781">
        <v>5.4732450000000004</v>
      </c>
      <c r="J781">
        <v>0.124392</v>
      </c>
      <c r="K781" t="str">
        <f t="shared" si="21"/>
        <v>7</v>
      </c>
      <c r="L781" t="s">
        <v>65</v>
      </c>
      <c r="M781" t="s">
        <v>66</v>
      </c>
      <c r="N7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45</v>
      </c>
      <c r="O781" s="13">
        <f>VLOOKUP(TableMPI[[#This Row],[Label]],TableAvg[],2,FALSE)</f>
        <v>0</v>
      </c>
      <c r="P781" s="13">
        <f>VLOOKUP(TableMPI[[#This Row],[Label]],TableAvg[],3,FALSE)</f>
        <v>0</v>
      </c>
      <c r="Q781" s="13">
        <f>TableMPI[[#This Row],[Avg]]-$U$2*TableMPI[[#This Row],[StdDev]]</f>
        <v>0</v>
      </c>
      <c r="R781" s="13">
        <f>TableMPI[[#This Row],[Avg]]+$U$2*TableMPI[[#This Row],[StdDev]]</f>
        <v>0</v>
      </c>
      <c r="S781" s="13">
        <v>1</v>
      </c>
    </row>
    <row r="782" spans="1:19" x14ac:dyDescent="0.25">
      <c r="A782" t="s">
        <v>15</v>
      </c>
      <c r="B782">
        <v>10000</v>
      </c>
      <c r="C782">
        <v>100</v>
      </c>
      <c r="D782">
        <v>100000</v>
      </c>
      <c r="E782">
        <v>44</v>
      </c>
      <c r="F782">
        <v>1</v>
      </c>
      <c r="G782">
        <v>13.295558</v>
      </c>
      <c r="H782">
        <v>4.5435889999999999</v>
      </c>
      <c r="I782">
        <v>4.4707520000000001</v>
      </c>
      <c r="J782">
        <v>0.10397099999999999</v>
      </c>
      <c r="K782" t="str">
        <f t="shared" si="21"/>
        <v>7</v>
      </c>
      <c r="L782" t="s">
        <v>65</v>
      </c>
      <c r="M782" t="s">
        <v>66</v>
      </c>
      <c r="N7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44</v>
      </c>
      <c r="O782" s="13">
        <f>VLOOKUP(TableMPI[[#This Row],[Label]],TableAvg[],2,FALSE)</f>
        <v>0</v>
      </c>
      <c r="P782" s="13">
        <f>VLOOKUP(TableMPI[[#This Row],[Label]],TableAvg[],3,FALSE)</f>
        <v>0</v>
      </c>
      <c r="Q782" s="13">
        <f>TableMPI[[#This Row],[Avg]]-$U$2*TableMPI[[#This Row],[StdDev]]</f>
        <v>0</v>
      </c>
      <c r="R782" s="13">
        <f>TableMPI[[#This Row],[Avg]]+$U$2*TableMPI[[#This Row],[StdDev]]</f>
        <v>0</v>
      </c>
      <c r="S782" s="13">
        <v>1</v>
      </c>
    </row>
    <row r="783" spans="1:19" x14ac:dyDescent="0.25">
      <c r="A783" t="s">
        <v>15</v>
      </c>
      <c r="B783">
        <v>10000</v>
      </c>
      <c r="C783">
        <v>100</v>
      </c>
      <c r="D783">
        <v>100000</v>
      </c>
      <c r="E783">
        <v>43</v>
      </c>
      <c r="F783">
        <v>1</v>
      </c>
      <c r="G783">
        <v>14.085608000000001</v>
      </c>
      <c r="H783">
        <v>5.1340349999999999</v>
      </c>
      <c r="I783">
        <v>3.9570310000000002</v>
      </c>
      <c r="J783">
        <v>9.4214999999999993E-2</v>
      </c>
      <c r="K783" t="str">
        <f t="shared" si="21"/>
        <v>7</v>
      </c>
      <c r="L783" t="s">
        <v>65</v>
      </c>
      <c r="M783" t="s">
        <v>66</v>
      </c>
      <c r="N7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43</v>
      </c>
      <c r="O783" s="13">
        <f>VLOOKUP(TableMPI[[#This Row],[Label]],TableAvg[],2,FALSE)</f>
        <v>0</v>
      </c>
      <c r="P783" s="13">
        <f>VLOOKUP(TableMPI[[#This Row],[Label]],TableAvg[],3,FALSE)</f>
        <v>0</v>
      </c>
      <c r="Q783" s="13">
        <f>TableMPI[[#This Row],[Avg]]-$U$2*TableMPI[[#This Row],[StdDev]]</f>
        <v>0</v>
      </c>
      <c r="R783" s="13">
        <f>TableMPI[[#This Row],[Avg]]+$U$2*TableMPI[[#This Row],[StdDev]]</f>
        <v>0</v>
      </c>
      <c r="S783" s="13">
        <v>1</v>
      </c>
    </row>
    <row r="784" spans="1:19" x14ac:dyDescent="0.25">
      <c r="A784" t="s">
        <v>15</v>
      </c>
      <c r="B784">
        <v>10000</v>
      </c>
      <c r="C784">
        <v>100</v>
      </c>
      <c r="D784">
        <v>100000</v>
      </c>
      <c r="E784">
        <v>42</v>
      </c>
      <c r="F784">
        <v>1</v>
      </c>
      <c r="G784">
        <v>21.861013</v>
      </c>
      <c r="H784">
        <v>12.697597999999999</v>
      </c>
      <c r="I784">
        <v>4.3727809999999998</v>
      </c>
      <c r="J784">
        <v>0.106653</v>
      </c>
      <c r="K784" t="str">
        <f t="shared" si="21"/>
        <v>7</v>
      </c>
      <c r="L784" t="s">
        <v>65</v>
      </c>
      <c r="M784" t="s">
        <v>66</v>
      </c>
      <c r="N7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42</v>
      </c>
      <c r="O784" s="13">
        <f>VLOOKUP(TableMPI[[#This Row],[Label]],TableAvg[],2,FALSE)</f>
        <v>0</v>
      </c>
      <c r="P784" s="13">
        <f>VLOOKUP(TableMPI[[#This Row],[Label]],TableAvg[],3,FALSE)</f>
        <v>0</v>
      </c>
      <c r="Q784" s="13">
        <f>TableMPI[[#This Row],[Avg]]-$U$2*TableMPI[[#This Row],[StdDev]]</f>
        <v>0</v>
      </c>
      <c r="R784" s="13">
        <f>TableMPI[[#This Row],[Avg]]+$U$2*TableMPI[[#This Row],[StdDev]]</f>
        <v>0</v>
      </c>
      <c r="S784" s="13">
        <v>1</v>
      </c>
    </row>
    <row r="785" spans="1:19" x14ac:dyDescent="0.25">
      <c r="A785" t="s">
        <v>15</v>
      </c>
      <c r="B785">
        <v>10000</v>
      </c>
      <c r="C785">
        <v>100</v>
      </c>
      <c r="D785">
        <v>100000</v>
      </c>
      <c r="E785">
        <v>41</v>
      </c>
      <c r="F785">
        <v>1</v>
      </c>
      <c r="G785">
        <v>16.629214999999999</v>
      </c>
      <c r="H785">
        <v>7.346482</v>
      </c>
      <c r="I785">
        <v>4.7019169999999999</v>
      </c>
      <c r="J785">
        <v>0.117548</v>
      </c>
      <c r="K785" t="str">
        <f t="shared" si="21"/>
        <v>7</v>
      </c>
      <c r="L785" t="s">
        <v>65</v>
      </c>
      <c r="M785" t="s">
        <v>66</v>
      </c>
      <c r="N7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41</v>
      </c>
      <c r="O785" s="13">
        <f>VLOOKUP(TableMPI[[#This Row],[Label]],TableAvg[],2,FALSE)</f>
        <v>0</v>
      </c>
      <c r="P785" s="13">
        <f>VLOOKUP(TableMPI[[#This Row],[Label]],TableAvg[],3,FALSE)</f>
        <v>0</v>
      </c>
      <c r="Q785" s="13">
        <f>TableMPI[[#This Row],[Avg]]-$U$2*TableMPI[[#This Row],[StdDev]]</f>
        <v>0</v>
      </c>
      <c r="R785" s="13">
        <f>TableMPI[[#This Row],[Avg]]+$U$2*TableMPI[[#This Row],[StdDev]]</f>
        <v>0</v>
      </c>
      <c r="S785" s="13">
        <v>1</v>
      </c>
    </row>
    <row r="786" spans="1:19" x14ac:dyDescent="0.25">
      <c r="A786" t="s">
        <v>15</v>
      </c>
      <c r="B786">
        <v>10000</v>
      </c>
      <c r="C786">
        <v>100</v>
      </c>
      <c r="D786">
        <v>100000</v>
      </c>
      <c r="E786">
        <v>40</v>
      </c>
      <c r="F786">
        <v>1</v>
      </c>
      <c r="G786">
        <v>12.512040000000001</v>
      </c>
      <c r="H786">
        <v>3.0821939999999999</v>
      </c>
      <c r="I786">
        <v>3.9842740000000001</v>
      </c>
      <c r="J786">
        <v>0.102161</v>
      </c>
      <c r="K786" t="str">
        <f t="shared" si="21"/>
        <v>7</v>
      </c>
      <c r="L786" t="s">
        <v>65</v>
      </c>
      <c r="M786" t="s">
        <v>66</v>
      </c>
      <c r="N7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40</v>
      </c>
      <c r="O786" s="13">
        <f>VLOOKUP(TableMPI[[#This Row],[Label]],TableAvg[],2,FALSE)</f>
        <v>0</v>
      </c>
      <c r="P786" s="13">
        <f>VLOOKUP(TableMPI[[#This Row],[Label]],TableAvg[],3,FALSE)</f>
        <v>0</v>
      </c>
      <c r="Q786" s="13">
        <f>TableMPI[[#This Row],[Avg]]-$U$2*TableMPI[[#This Row],[StdDev]]</f>
        <v>0</v>
      </c>
      <c r="R786" s="13">
        <f>TableMPI[[#This Row],[Avg]]+$U$2*TableMPI[[#This Row],[StdDev]]</f>
        <v>0</v>
      </c>
      <c r="S786" s="13">
        <v>1</v>
      </c>
    </row>
    <row r="787" spans="1:19" x14ac:dyDescent="0.25">
      <c r="A787" t="s">
        <v>15</v>
      </c>
      <c r="B787">
        <v>10000</v>
      </c>
      <c r="C787">
        <v>100</v>
      </c>
      <c r="D787">
        <v>100000</v>
      </c>
      <c r="E787">
        <v>39</v>
      </c>
      <c r="F787">
        <v>1</v>
      </c>
      <c r="G787">
        <v>13.285743</v>
      </c>
      <c r="H787">
        <v>3.6517689999999998</v>
      </c>
      <c r="I787">
        <v>4.502059</v>
      </c>
      <c r="J787">
        <v>0.118475</v>
      </c>
      <c r="K787" t="str">
        <f t="shared" si="21"/>
        <v>7</v>
      </c>
      <c r="L787" t="s">
        <v>65</v>
      </c>
      <c r="M787" t="s">
        <v>66</v>
      </c>
      <c r="N7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39</v>
      </c>
      <c r="O787" s="13">
        <f>VLOOKUP(TableMPI[[#This Row],[Label]],TableAvg[],2,FALSE)</f>
        <v>0</v>
      </c>
      <c r="P787" s="13">
        <f>VLOOKUP(TableMPI[[#This Row],[Label]],TableAvg[],3,FALSE)</f>
        <v>0</v>
      </c>
      <c r="Q787" s="13">
        <f>TableMPI[[#This Row],[Avg]]-$U$2*TableMPI[[#This Row],[StdDev]]</f>
        <v>0</v>
      </c>
      <c r="R787" s="13">
        <f>TableMPI[[#This Row],[Avg]]+$U$2*TableMPI[[#This Row],[StdDev]]</f>
        <v>0</v>
      </c>
      <c r="S787" s="13">
        <v>1</v>
      </c>
    </row>
    <row r="788" spans="1:19" x14ac:dyDescent="0.25">
      <c r="A788" t="s">
        <v>15</v>
      </c>
      <c r="B788">
        <v>10000</v>
      </c>
      <c r="C788">
        <v>100</v>
      </c>
      <c r="D788">
        <v>100000</v>
      </c>
      <c r="E788">
        <v>38</v>
      </c>
      <c r="F788">
        <v>1</v>
      </c>
      <c r="G788">
        <v>22.015049999999999</v>
      </c>
      <c r="H788">
        <v>12.053366</v>
      </c>
      <c r="I788">
        <v>4.0349700000000004</v>
      </c>
      <c r="J788">
        <v>0.109053</v>
      </c>
      <c r="K788" t="str">
        <f t="shared" si="21"/>
        <v>7</v>
      </c>
      <c r="L788" t="s">
        <v>65</v>
      </c>
      <c r="M788" t="s">
        <v>66</v>
      </c>
      <c r="N7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38</v>
      </c>
      <c r="O788" s="13">
        <f>VLOOKUP(TableMPI[[#This Row],[Label]],TableAvg[],2,FALSE)</f>
        <v>0</v>
      </c>
      <c r="P788" s="13">
        <f>VLOOKUP(TableMPI[[#This Row],[Label]],TableAvg[],3,FALSE)</f>
        <v>0</v>
      </c>
      <c r="Q788" s="13">
        <f>TableMPI[[#This Row],[Avg]]-$U$2*TableMPI[[#This Row],[StdDev]]</f>
        <v>0</v>
      </c>
      <c r="R788" s="13">
        <f>TableMPI[[#This Row],[Avg]]+$U$2*TableMPI[[#This Row],[StdDev]]</f>
        <v>0</v>
      </c>
      <c r="S788" s="13">
        <v>1</v>
      </c>
    </row>
    <row r="789" spans="1:19" x14ac:dyDescent="0.25">
      <c r="A789" t="s">
        <v>15</v>
      </c>
      <c r="B789">
        <v>10000</v>
      </c>
      <c r="C789">
        <v>100</v>
      </c>
      <c r="D789">
        <v>100000</v>
      </c>
      <c r="E789">
        <v>37</v>
      </c>
      <c r="F789">
        <v>1</v>
      </c>
      <c r="G789">
        <v>12.811486</v>
      </c>
      <c r="H789">
        <v>2.6034739999999998</v>
      </c>
      <c r="I789">
        <v>5.789345</v>
      </c>
      <c r="J789">
        <v>0.16081500000000001</v>
      </c>
      <c r="K789" t="str">
        <f t="shared" si="21"/>
        <v>7</v>
      </c>
      <c r="L789" t="s">
        <v>65</v>
      </c>
      <c r="M789" t="s">
        <v>66</v>
      </c>
      <c r="N7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37</v>
      </c>
      <c r="O789" s="13">
        <f>VLOOKUP(TableMPI[[#This Row],[Label]],TableAvg[],2,FALSE)</f>
        <v>0</v>
      </c>
      <c r="P789" s="13">
        <f>VLOOKUP(TableMPI[[#This Row],[Label]],TableAvg[],3,FALSE)</f>
        <v>0</v>
      </c>
      <c r="Q789" s="13">
        <f>TableMPI[[#This Row],[Avg]]-$U$2*TableMPI[[#This Row],[StdDev]]</f>
        <v>0</v>
      </c>
      <c r="R789" s="13">
        <f>TableMPI[[#This Row],[Avg]]+$U$2*TableMPI[[#This Row],[StdDev]]</f>
        <v>0</v>
      </c>
      <c r="S789" s="13">
        <v>1</v>
      </c>
    </row>
    <row r="790" spans="1:19" x14ac:dyDescent="0.25">
      <c r="A790" t="s">
        <v>15</v>
      </c>
      <c r="B790">
        <v>10000</v>
      </c>
      <c r="C790">
        <v>100</v>
      </c>
      <c r="D790">
        <v>100000</v>
      </c>
      <c r="E790">
        <v>36</v>
      </c>
      <c r="F790">
        <v>1</v>
      </c>
      <c r="G790">
        <v>17.733878000000001</v>
      </c>
      <c r="H790">
        <v>7.3122540000000003</v>
      </c>
      <c r="I790">
        <v>3.733714</v>
      </c>
      <c r="J790">
        <v>0.106678</v>
      </c>
      <c r="K790" t="str">
        <f t="shared" si="21"/>
        <v>7</v>
      </c>
      <c r="L790" t="s">
        <v>65</v>
      </c>
      <c r="M790" t="s">
        <v>66</v>
      </c>
      <c r="N7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36</v>
      </c>
      <c r="O790" s="13">
        <f>VLOOKUP(TableMPI[[#This Row],[Label]],TableAvg[],2,FALSE)</f>
        <v>0</v>
      </c>
      <c r="P790" s="13">
        <f>VLOOKUP(TableMPI[[#This Row],[Label]],TableAvg[],3,FALSE)</f>
        <v>0</v>
      </c>
      <c r="Q790" s="13">
        <f>TableMPI[[#This Row],[Avg]]-$U$2*TableMPI[[#This Row],[StdDev]]</f>
        <v>0</v>
      </c>
      <c r="R790" s="13">
        <f>TableMPI[[#This Row],[Avg]]+$U$2*TableMPI[[#This Row],[StdDev]]</f>
        <v>0</v>
      </c>
      <c r="S790" s="13">
        <v>1</v>
      </c>
    </row>
    <row r="791" spans="1:19" x14ac:dyDescent="0.25">
      <c r="A791" t="s">
        <v>15</v>
      </c>
      <c r="B791">
        <v>10000</v>
      </c>
      <c r="C791">
        <v>100</v>
      </c>
      <c r="D791">
        <v>100000</v>
      </c>
      <c r="E791">
        <v>35</v>
      </c>
      <c r="F791">
        <v>1</v>
      </c>
      <c r="G791">
        <v>14.320212</v>
      </c>
      <c r="H791">
        <v>3.4876490000000002</v>
      </c>
      <c r="I791">
        <v>10.55673</v>
      </c>
      <c r="J791">
        <v>0.31049199999999999</v>
      </c>
      <c r="K791" t="str">
        <f t="shared" si="21"/>
        <v>7</v>
      </c>
      <c r="L791" t="s">
        <v>65</v>
      </c>
      <c r="M791" t="s">
        <v>66</v>
      </c>
      <c r="N7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35</v>
      </c>
      <c r="O791" s="13">
        <f>VLOOKUP(TableMPI[[#This Row],[Label]],TableAvg[],2,FALSE)</f>
        <v>0</v>
      </c>
      <c r="P791" s="13">
        <f>VLOOKUP(TableMPI[[#This Row],[Label]],TableAvg[],3,FALSE)</f>
        <v>0</v>
      </c>
      <c r="Q791" s="13">
        <f>TableMPI[[#This Row],[Avg]]-$U$2*TableMPI[[#This Row],[StdDev]]</f>
        <v>0</v>
      </c>
      <c r="R791" s="13">
        <f>TableMPI[[#This Row],[Avg]]+$U$2*TableMPI[[#This Row],[StdDev]]</f>
        <v>0</v>
      </c>
      <c r="S791" s="13">
        <v>1</v>
      </c>
    </row>
    <row r="792" spans="1:19" x14ac:dyDescent="0.25">
      <c r="A792" t="s">
        <v>15</v>
      </c>
      <c r="B792">
        <v>10000</v>
      </c>
      <c r="C792">
        <v>100</v>
      </c>
      <c r="D792">
        <v>100000</v>
      </c>
      <c r="E792">
        <v>34</v>
      </c>
      <c r="F792">
        <v>1</v>
      </c>
      <c r="G792">
        <v>17.00787</v>
      </c>
      <c r="H792">
        <v>6.0055050000000003</v>
      </c>
      <c r="I792">
        <v>4.8746109999999998</v>
      </c>
      <c r="J792">
        <v>0.14771500000000001</v>
      </c>
      <c r="K792" t="str">
        <f t="shared" si="21"/>
        <v>7</v>
      </c>
      <c r="L792" t="s">
        <v>65</v>
      </c>
      <c r="M792" t="s">
        <v>66</v>
      </c>
      <c r="N7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34</v>
      </c>
      <c r="O792" s="13">
        <f>VLOOKUP(TableMPI[[#This Row],[Label]],TableAvg[],2,FALSE)</f>
        <v>0</v>
      </c>
      <c r="P792" s="13">
        <f>VLOOKUP(TableMPI[[#This Row],[Label]],TableAvg[],3,FALSE)</f>
        <v>0</v>
      </c>
      <c r="Q792" s="13">
        <f>TableMPI[[#This Row],[Avg]]-$U$2*TableMPI[[#This Row],[StdDev]]</f>
        <v>0</v>
      </c>
      <c r="R792" s="13">
        <f>TableMPI[[#This Row],[Avg]]+$U$2*TableMPI[[#This Row],[StdDev]]</f>
        <v>0</v>
      </c>
      <c r="S792" s="13">
        <v>1</v>
      </c>
    </row>
    <row r="793" spans="1:19" x14ac:dyDescent="0.25">
      <c r="A793" t="s">
        <v>15</v>
      </c>
      <c r="B793">
        <v>10000</v>
      </c>
      <c r="C793">
        <v>100</v>
      </c>
      <c r="D793">
        <v>100000</v>
      </c>
      <c r="E793">
        <v>33</v>
      </c>
      <c r="F793">
        <v>1</v>
      </c>
      <c r="G793">
        <v>13.941182</v>
      </c>
      <c r="H793">
        <v>2.694922</v>
      </c>
      <c r="I793">
        <v>3.077385</v>
      </c>
      <c r="J793">
        <v>9.6168000000000003E-2</v>
      </c>
      <c r="K793" t="str">
        <f t="shared" si="21"/>
        <v>7</v>
      </c>
      <c r="L793" t="s">
        <v>65</v>
      </c>
      <c r="M793" t="s">
        <v>66</v>
      </c>
      <c r="N7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33</v>
      </c>
      <c r="O793" s="13">
        <f>VLOOKUP(TableMPI[[#This Row],[Label]],TableAvg[],2,FALSE)</f>
        <v>0</v>
      </c>
      <c r="P793" s="13">
        <f>VLOOKUP(TableMPI[[#This Row],[Label]],TableAvg[],3,FALSE)</f>
        <v>0</v>
      </c>
      <c r="Q793" s="13">
        <f>TableMPI[[#This Row],[Avg]]-$U$2*TableMPI[[#This Row],[StdDev]]</f>
        <v>0</v>
      </c>
      <c r="R793" s="13">
        <f>TableMPI[[#This Row],[Avg]]+$U$2*TableMPI[[#This Row],[StdDev]]</f>
        <v>0</v>
      </c>
      <c r="S793" s="13">
        <v>1</v>
      </c>
    </row>
    <row r="794" spans="1:19" x14ac:dyDescent="0.25">
      <c r="A794" t="s">
        <v>15</v>
      </c>
      <c r="B794">
        <v>10000</v>
      </c>
      <c r="C794">
        <v>100</v>
      </c>
      <c r="D794">
        <v>100000</v>
      </c>
      <c r="E794">
        <v>32</v>
      </c>
      <c r="F794">
        <v>1</v>
      </c>
      <c r="G794">
        <v>16.053773</v>
      </c>
      <c r="H794">
        <v>4.3737959999999996</v>
      </c>
      <c r="I794">
        <v>3.1008559999999998</v>
      </c>
      <c r="J794">
        <v>0.10002800000000001</v>
      </c>
      <c r="K794" t="str">
        <f t="shared" si="21"/>
        <v>7</v>
      </c>
      <c r="L794" t="s">
        <v>65</v>
      </c>
      <c r="M794" t="s">
        <v>66</v>
      </c>
      <c r="N7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32</v>
      </c>
      <c r="O794" s="13">
        <f>VLOOKUP(TableMPI[[#This Row],[Label]],TableAvg[],2,FALSE)</f>
        <v>0</v>
      </c>
      <c r="P794" s="13">
        <f>VLOOKUP(TableMPI[[#This Row],[Label]],TableAvg[],3,FALSE)</f>
        <v>0</v>
      </c>
      <c r="Q794" s="13">
        <f>TableMPI[[#This Row],[Avg]]-$U$2*TableMPI[[#This Row],[StdDev]]</f>
        <v>0</v>
      </c>
      <c r="R794" s="13">
        <f>TableMPI[[#This Row],[Avg]]+$U$2*TableMPI[[#This Row],[StdDev]]</f>
        <v>0</v>
      </c>
      <c r="S794" s="13">
        <v>1</v>
      </c>
    </row>
    <row r="795" spans="1:19" x14ac:dyDescent="0.25">
      <c r="A795" t="s">
        <v>15</v>
      </c>
      <c r="B795">
        <v>10000</v>
      </c>
      <c r="C795">
        <v>100</v>
      </c>
      <c r="D795">
        <v>100000</v>
      </c>
      <c r="E795">
        <v>31</v>
      </c>
      <c r="F795">
        <v>1</v>
      </c>
      <c r="G795">
        <v>13.743372000000001</v>
      </c>
      <c r="H795">
        <v>1.8624289999999999</v>
      </c>
      <c r="I795">
        <v>3.3247330000000002</v>
      </c>
      <c r="J795">
        <v>0.11082400000000001</v>
      </c>
      <c r="K795" t="str">
        <f t="shared" si="21"/>
        <v>7</v>
      </c>
      <c r="L795" t="s">
        <v>65</v>
      </c>
      <c r="M795" t="s">
        <v>66</v>
      </c>
      <c r="N7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31</v>
      </c>
      <c r="O795" s="13">
        <f>VLOOKUP(TableMPI[[#This Row],[Label]],TableAvg[],2,FALSE)</f>
        <v>0</v>
      </c>
      <c r="P795" s="13">
        <f>VLOOKUP(TableMPI[[#This Row],[Label]],TableAvg[],3,FALSE)</f>
        <v>0</v>
      </c>
      <c r="Q795" s="13">
        <f>TableMPI[[#This Row],[Avg]]-$U$2*TableMPI[[#This Row],[StdDev]]</f>
        <v>0</v>
      </c>
      <c r="R795" s="13">
        <f>TableMPI[[#This Row],[Avg]]+$U$2*TableMPI[[#This Row],[StdDev]]</f>
        <v>0</v>
      </c>
      <c r="S795" s="13">
        <v>1</v>
      </c>
    </row>
    <row r="796" spans="1:19" x14ac:dyDescent="0.25">
      <c r="A796" t="s">
        <v>15</v>
      </c>
      <c r="B796">
        <v>10000</v>
      </c>
      <c r="C796">
        <v>100</v>
      </c>
      <c r="D796">
        <v>100000</v>
      </c>
      <c r="E796">
        <v>30</v>
      </c>
      <c r="F796">
        <v>1</v>
      </c>
      <c r="G796">
        <v>14.137286</v>
      </c>
      <c r="H796">
        <v>1.767444</v>
      </c>
      <c r="I796">
        <v>2.827744</v>
      </c>
      <c r="J796">
        <v>9.7507999999999997E-2</v>
      </c>
      <c r="K796" t="str">
        <f t="shared" si="21"/>
        <v>7</v>
      </c>
      <c r="L796" t="s">
        <v>65</v>
      </c>
      <c r="M796" t="s">
        <v>66</v>
      </c>
      <c r="N7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30</v>
      </c>
      <c r="O796" s="13">
        <f>VLOOKUP(TableMPI[[#This Row],[Label]],TableAvg[],2,FALSE)</f>
        <v>0</v>
      </c>
      <c r="P796" s="13">
        <f>VLOOKUP(TableMPI[[#This Row],[Label]],TableAvg[],3,FALSE)</f>
        <v>0</v>
      </c>
      <c r="Q796" s="13">
        <f>TableMPI[[#This Row],[Avg]]-$U$2*TableMPI[[#This Row],[StdDev]]</f>
        <v>0</v>
      </c>
      <c r="R796" s="13">
        <f>TableMPI[[#This Row],[Avg]]+$U$2*TableMPI[[#This Row],[StdDev]]</f>
        <v>0</v>
      </c>
      <c r="S796" s="13">
        <v>1</v>
      </c>
    </row>
    <row r="797" spans="1:19" x14ac:dyDescent="0.25">
      <c r="A797" t="s">
        <v>15</v>
      </c>
      <c r="B797">
        <v>10000</v>
      </c>
      <c r="C797">
        <v>100</v>
      </c>
      <c r="D797">
        <v>100000</v>
      </c>
      <c r="E797">
        <v>29</v>
      </c>
      <c r="F797">
        <v>1</v>
      </c>
      <c r="G797">
        <v>14.74882</v>
      </c>
      <c r="H797">
        <v>2.0111110000000001</v>
      </c>
      <c r="I797">
        <v>2.6538330000000001</v>
      </c>
      <c r="J797">
        <v>9.4780000000000003E-2</v>
      </c>
      <c r="K797" t="str">
        <f t="shared" si="21"/>
        <v>7</v>
      </c>
      <c r="L797" t="s">
        <v>65</v>
      </c>
      <c r="M797" t="s">
        <v>66</v>
      </c>
      <c r="N7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29</v>
      </c>
      <c r="O797" s="13">
        <f>VLOOKUP(TableMPI[[#This Row],[Label]],TableAvg[],2,FALSE)</f>
        <v>0</v>
      </c>
      <c r="P797" s="13">
        <f>VLOOKUP(TableMPI[[#This Row],[Label]],TableAvg[],3,FALSE)</f>
        <v>0</v>
      </c>
      <c r="Q797" s="13">
        <f>TableMPI[[#This Row],[Avg]]-$U$2*TableMPI[[#This Row],[StdDev]]</f>
        <v>0</v>
      </c>
      <c r="R797" s="13">
        <f>TableMPI[[#This Row],[Avg]]+$U$2*TableMPI[[#This Row],[StdDev]]</f>
        <v>0</v>
      </c>
      <c r="S797" s="13">
        <v>1</v>
      </c>
    </row>
    <row r="798" spans="1:19" x14ac:dyDescent="0.25">
      <c r="A798" t="s">
        <v>15</v>
      </c>
      <c r="B798">
        <v>10000</v>
      </c>
      <c r="C798">
        <v>100</v>
      </c>
      <c r="D798">
        <v>100000</v>
      </c>
      <c r="E798">
        <v>28</v>
      </c>
      <c r="F798">
        <v>1</v>
      </c>
      <c r="G798">
        <v>15.3353</v>
      </c>
      <c r="H798">
        <v>2.402571</v>
      </c>
      <c r="I798">
        <v>2.2871980000000001</v>
      </c>
      <c r="J798">
        <v>8.4710999999999995E-2</v>
      </c>
      <c r="K798" t="str">
        <f t="shared" si="21"/>
        <v>7</v>
      </c>
      <c r="L798" t="s">
        <v>65</v>
      </c>
      <c r="M798" t="s">
        <v>66</v>
      </c>
      <c r="N7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28</v>
      </c>
      <c r="O798" s="13">
        <f>VLOOKUP(TableMPI[[#This Row],[Label]],TableAvg[],2,FALSE)</f>
        <v>0</v>
      </c>
      <c r="P798" s="13">
        <f>VLOOKUP(TableMPI[[#This Row],[Label]],TableAvg[],3,FALSE)</f>
        <v>0</v>
      </c>
      <c r="Q798" s="13">
        <f>TableMPI[[#This Row],[Avg]]-$U$2*TableMPI[[#This Row],[StdDev]]</f>
        <v>0</v>
      </c>
      <c r="R798" s="13">
        <f>TableMPI[[#This Row],[Avg]]+$U$2*TableMPI[[#This Row],[StdDev]]</f>
        <v>0</v>
      </c>
      <c r="S798" s="13">
        <v>1</v>
      </c>
    </row>
    <row r="799" spans="1:19" x14ac:dyDescent="0.25">
      <c r="A799" t="s">
        <v>15</v>
      </c>
      <c r="B799">
        <v>10000</v>
      </c>
      <c r="C799">
        <v>100</v>
      </c>
      <c r="D799">
        <v>100000</v>
      </c>
      <c r="E799">
        <v>27</v>
      </c>
      <c r="F799">
        <v>1</v>
      </c>
      <c r="G799">
        <v>14.620381</v>
      </c>
      <c r="H799">
        <v>1.053256</v>
      </c>
      <c r="I799">
        <v>2.2320929999999999</v>
      </c>
      <c r="J799">
        <v>8.5849999999999996E-2</v>
      </c>
      <c r="K799" t="str">
        <f t="shared" si="21"/>
        <v>7</v>
      </c>
      <c r="L799" t="s">
        <v>65</v>
      </c>
      <c r="M799" t="s">
        <v>66</v>
      </c>
      <c r="N7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27</v>
      </c>
      <c r="O799" s="13">
        <f>VLOOKUP(TableMPI[[#This Row],[Label]],TableAvg[],2,FALSE)</f>
        <v>0</v>
      </c>
      <c r="P799" s="13">
        <f>VLOOKUP(TableMPI[[#This Row],[Label]],TableAvg[],3,FALSE)</f>
        <v>0</v>
      </c>
      <c r="Q799" s="13">
        <f>TableMPI[[#This Row],[Avg]]-$U$2*TableMPI[[#This Row],[StdDev]]</f>
        <v>0</v>
      </c>
      <c r="R799" s="13">
        <f>TableMPI[[#This Row],[Avg]]+$U$2*TableMPI[[#This Row],[StdDev]]</f>
        <v>0</v>
      </c>
      <c r="S799" s="13">
        <v>1</v>
      </c>
    </row>
    <row r="800" spans="1:19" x14ac:dyDescent="0.25">
      <c r="A800" t="s">
        <v>15</v>
      </c>
      <c r="B800">
        <v>10000</v>
      </c>
      <c r="C800">
        <v>100</v>
      </c>
      <c r="D800">
        <v>100000</v>
      </c>
      <c r="E800">
        <v>26</v>
      </c>
      <c r="F800">
        <v>1</v>
      </c>
      <c r="G800">
        <v>14.770448999999999</v>
      </c>
      <c r="H800">
        <v>0.67615800000000004</v>
      </c>
      <c r="I800">
        <v>2.2241870000000001</v>
      </c>
      <c r="J800">
        <v>8.8967000000000004E-2</v>
      </c>
      <c r="K800" t="str">
        <f t="shared" si="21"/>
        <v>7</v>
      </c>
      <c r="L800" t="s">
        <v>65</v>
      </c>
      <c r="M800" t="s">
        <v>66</v>
      </c>
      <c r="N8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26</v>
      </c>
      <c r="O800" s="13">
        <f>VLOOKUP(TableMPI[[#This Row],[Label]],TableAvg[],2,FALSE)</f>
        <v>0</v>
      </c>
      <c r="P800" s="13">
        <f>VLOOKUP(TableMPI[[#This Row],[Label]],TableAvg[],3,FALSE)</f>
        <v>0</v>
      </c>
      <c r="Q800" s="13">
        <f>TableMPI[[#This Row],[Avg]]-$U$2*TableMPI[[#This Row],[StdDev]]</f>
        <v>0</v>
      </c>
      <c r="R800" s="13">
        <f>TableMPI[[#This Row],[Avg]]+$U$2*TableMPI[[#This Row],[StdDev]]</f>
        <v>0</v>
      </c>
      <c r="S800" s="13">
        <v>1</v>
      </c>
    </row>
    <row r="801" spans="1:19" x14ac:dyDescent="0.25">
      <c r="A801" t="s">
        <v>15</v>
      </c>
      <c r="B801">
        <v>10000</v>
      </c>
      <c r="C801">
        <v>100</v>
      </c>
      <c r="D801">
        <v>100000</v>
      </c>
      <c r="E801">
        <v>25</v>
      </c>
      <c r="F801">
        <v>1</v>
      </c>
      <c r="G801">
        <v>14.910425</v>
      </c>
      <c r="H801">
        <v>0.42504599999999998</v>
      </c>
      <c r="I801">
        <v>2.073159</v>
      </c>
      <c r="J801">
        <v>8.6382E-2</v>
      </c>
      <c r="K801" t="str">
        <f t="shared" si="21"/>
        <v>7</v>
      </c>
      <c r="L801" t="s">
        <v>65</v>
      </c>
      <c r="M801" t="s">
        <v>66</v>
      </c>
      <c r="N8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25</v>
      </c>
      <c r="O801" s="13">
        <f>VLOOKUP(TableMPI[[#This Row],[Label]],TableAvg[],2,FALSE)</f>
        <v>0</v>
      </c>
      <c r="P801" s="13">
        <f>VLOOKUP(TableMPI[[#This Row],[Label]],TableAvg[],3,FALSE)</f>
        <v>0</v>
      </c>
      <c r="Q801" s="13">
        <f>TableMPI[[#This Row],[Avg]]-$U$2*TableMPI[[#This Row],[StdDev]]</f>
        <v>0</v>
      </c>
      <c r="R801" s="13">
        <f>TableMPI[[#This Row],[Avg]]+$U$2*TableMPI[[#This Row],[StdDev]]</f>
        <v>0</v>
      </c>
      <c r="S801" s="13">
        <v>1</v>
      </c>
    </row>
    <row r="802" spans="1:19" x14ac:dyDescent="0.25">
      <c r="A802" t="s">
        <v>15</v>
      </c>
      <c r="B802">
        <v>10000</v>
      </c>
      <c r="C802">
        <v>100</v>
      </c>
      <c r="D802">
        <v>100000</v>
      </c>
      <c r="E802">
        <v>24</v>
      </c>
      <c r="F802">
        <v>1</v>
      </c>
      <c r="G802">
        <v>15.151519</v>
      </c>
      <c r="H802">
        <v>0.162276</v>
      </c>
      <c r="I802">
        <v>0.76048499999999997</v>
      </c>
      <c r="J802">
        <v>3.3064999999999997E-2</v>
      </c>
      <c r="K802" t="str">
        <f t="shared" si="21"/>
        <v>7</v>
      </c>
      <c r="L802" t="s">
        <v>65</v>
      </c>
      <c r="M802" t="s">
        <v>66</v>
      </c>
      <c r="N8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24</v>
      </c>
      <c r="O802" s="13">
        <f>VLOOKUP(TableMPI[[#This Row],[Label]],TableAvg[],2,FALSE)</f>
        <v>0</v>
      </c>
      <c r="P802" s="13">
        <f>VLOOKUP(TableMPI[[#This Row],[Label]],TableAvg[],3,FALSE)</f>
        <v>0</v>
      </c>
      <c r="Q802" s="13">
        <f>TableMPI[[#This Row],[Avg]]-$U$2*TableMPI[[#This Row],[StdDev]]</f>
        <v>0</v>
      </c>
      <c r="R802" s="13">
        <f>TableMPI[[#This Row],[Avg]]+$U$2*TableMPI[[#This Row],[StdDev]]</f>
        <v>0</v>
      </c>
      <c r="S802" s="13">
        <v>1</v>
      </c>
    </row>
    <row r="803" spans="1:19" x14ac:dyDescent="0.25">
      <c r="A803" t="s">
        <v>15</v>
      </c>
      <c r="B803">
        <v>10000</v>
      </c>
      <c r="C803">
        <v>100</v>
      </c>
      <c r="D803">
        <v>100000</v>
      </c>
      <c r="E803">
        <v>23</v>
      </c>
      <c r="F803">
        <v>1</v>
      </c>
      <c r="G803">
        <v>15.704840000000001</v>
      </c>
      <c r="H803">
        <v>0.170129</v>
      </c>
      <c r="I803">
        <v>0.95013099999999995</v>
      </c>
      <c r="J803">
        <v>4.3187999999999997E-2</v>
      </c>
      <c r="K803" t="str">
        <f t="shared" si="21"/>
        <v>7</v>
      </c>
      <c r="L803" t="s">
        <v>65</v>
      </c>
      <c r="M803" t="s">
        <v>66</v>
      </c>
      <c r="N8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23</v>
      </c>
      <c r="O803" s="13">
        <f>VLOOKUP(TableMPI[[#This Row],[Label]],TableAvg[],2,FALSE)</f>
        <v>0</v>
      </c>
      <c r="P803" s="13">
        <f>VLOOKUP(TableMPI[[#This Row],[Label]],TableAvg[],3,FALSE)</f>
        <v>0</v>
      </c>
      <c r="Q803" s="13">
        <f>TableMPI[[#This Row],[Avg]]-$U$2*TableMPI[[#This Row],[StdDev]]</f>
        <v>0</v>
      </c>
      <c r="R803" s="13">
        <f>TableMPI[[#This Row],[Avg]]+$U$2*TableMPI[[#This Row],[StdDev]]</f>
        <v>0</v>
      </c>
      <c r="S803" s="13">
        <v>1</v>
      </c>
    </row>
    <row r="804" spans="1:19" x14ac:dyDescent="0.25">
      <c r="A804" t="s">
        <v>15</v>
      </c>
      <c r="B804">
        <v>10000</v>
      </c>
      <c r="C804">
        <v>100</v>
      </c>
      <c r="D804">
        <v>100000</v>
      </c>
      <c r="E804">
        <v>22</v>
      </c>
      <c r="F804">
        <v>1</v>
      </c>
      <c r="G804">
        <v>16.317523000000001</v>
      </c>
      <c r="H804">
        <v>0.17685500000000001</v>
      </c>
      <c r="I804">
        <v>1.0387710000000001</v>
      </c>
      <c r="J804">
        <v>4.9465000000000002E-2</v>
      </c>
      <c r="K804" t="str">
        <f t="shared" si="21"/>
        <v>7</v>
      </c>
      <c r="L804" t="s">
        <v>65</v>
      </c>
      <c r="M804" t="s">
        <v>66</v>
      </c>
      <c r="N8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22</v>
      </c>
      <c r="O804" s="13">
        <f>VLOOKUP(TableMPI[[#This Row],[Label]],TableAvg[],2,FALSE)</f>
        <v>0</v>
      </c>
      <c r="P804" s="13">
        <f>VLOOKUP(TableMPI[[#This Row],[Label]],TableAvg[],3,FALSE)</f>
        <v>0</v>
      </c>
      <c r="Q804" s="13">
        <f>TableMPI[[#This Row],[Avg]]-$U$2*TableMPI[[#This Row],[StdDev]]</f>
        <v>0</v>
      </c>
      <c r="R804" s="13">
        <f>TableMPI[[#This Row],[Avg]]+$U$2*TableMPI[[#This Row],[StdDev]]</f>
        <v>0</v>
      </c>
      <c r="S804" s="13">
        <v>1</v>
      </c>
    </row>
    <row r="805" spans="1:19" x14ac:dyDescent="0.25">
      <c r="A805" t="s">
        <v>15</v>
      </c>
      <c r="B805">
        <v>10000</v>
      </c>
      <c r="C805">
        <v>100</v>
      </c>
      <c r="D805">
        <v>100000</v>
      </c>
      <c r="E805">
        <v>21</v>
      </c>
      <c r="F805">
        <v>1</v>
      </c>
      <c r="G805">
        <v>17.001013</v>
      </c>
      <c r="H805">
        <v>0.165852</v>
      </c>
      <c r="I805">
        <v>0.87752699999999995</v>
      </c>
      <c r="J805">
        <v>4.3875999999999998E-2</v>
      </c>
      <c r="K805" t="str">
        <f t="shared" si="21"/>
        <v>7</v>
      </c>
      <c r="L805" t="s">
        <v>65</v>
      </c>
      <c r="M805" t="s">
        <v>66</v>
      </c>
      <c r="N8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21</v>
      </c>
      <c r="O805" s="13">
        <f>VLOOKUP(TableMPI[[#This Row],[Label]],TableAvg[],2,FALSE)</f>
        <v>0</v>
      </c>
      <c r="P805" s="13">
        <f>VLOOKUP(TableMPI[[#This Row],[Label]],TableAvg[],3,FALSE)</f>
        <v>0</v>
      </c>
      <c r="Q805" s="13">
        <f>TableMPI[[#This Row],[Avg]]-$U$2*TableMPI[[#This Row],[StdDev]]</f>
        <v>0</v>
      </c>
      <c r="R805" s="13">
        <f>TableMPI[[#This Row],[Avg]]+$U$2*TableMPI[[#This Row],[StdDev]]</f>
        <v>0</v>
      </c>
      <c r="S805" s="13">
        <v>1</v>
      </c>
    </row>
    <row r="806" spans="1:19" x14ac:dyDescent="0.25">
      <c r="A806" t="s">
        <v>15</v>
      </c>
      <c r="B806">
        <v>10000</v>
      </c>
      <c r="C806">
        <v>100</v>
      </c>
      <c r="D806">
        <v>100000</v>
      </c>
      <c r="E806">
        <v>20</v>
      </c>
      <c r="F806">
        <v>1</v>
      </c>
      <c r="G806">
        <v>17.777024999999998</v>
      </c>
      <c r="H806">
        <v>0.17149200000000001</v>
      </c>
      <c r="I806">
        <v>0.8639</v>
      </c>
      <c r="J806">
        <v>4.5468000000000001E-2</v>
      </c>
      <c r="K806" t="str">
        <f t="shared" si="21"/>
        <v>7</v>
      </c>
      <c r="L806" t="s">
        <v>65</v>
      </c>
      <c r="M806" t="s">
        <v>66</v>
      </c>
      <c r="N8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20</v>
      </c>
      <c r="O806" s="13">
        <f>VLOOKUP(TableMPI[[#This Row],[Label]],TableAvg[],2,FALSE)</f>
        <v>0</v>
      </c>
      <c r="P806" s="13">
        <f>VLOOKUP(TableMPI[[#This Row],[Label]],TableAvg[],3,FALSE)</f>
        <v>0</v>
      </c>
      <c r="Q806" s="13">
        <f>TableMPI[[#This Row],[Avg]]-$U$2*TableMPI[[#This Row],[StdDev]]</f>
        <v>0</v>
      </c>
      <c r="R806" s="13">
        <f>TableMPI[[#This Row],[Avg]]+$U$2*TableMPI[[#This Row],[StdDev]]</f>
        <v>0</v>
      </c>
      <c r="S806" s="13">
        <v>1</v>
      </c>
    </row>
    <row r="807" spans="1:19" x14ac:dyDescent="0.25">
      <c r="A807" t="s">
        <v>15</v>
      </c>
      <c r="B807">
        <v>10000</v>
      </c>
      <c r="C807">
        <v>100</v>
      </c>
      <c r="D807">
        <v>100000</v>
      </c>
      <c r="E807">
        <v>19</v>
      </c>
      <c r="F807">
        <v>1</v>
      </c>
      <c r="G807">
        <v>18.609313</v>
      </c>
      <c r="H807">
        <v>0.16866600000000001</v>
      </c>
      <c r="I807">
        <v>0.73599199999999998</v>
      </c>
      <c r="J807">
        <v>4.0888000000000001E-2</v>
      </c>
      <c r="K807" t="str">
        <f t="shared" si="21"/>
        <v>7</v>
      </c>
      <c r="L807" t="s">
        <v>65</v>
      </c>
      <c r="M807" t="s">
        <v>66</v>
      </c>
      <c r="N8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19</v>
      </c>
      <c r="O807" s="13">
        <f>VLOOKUP(TableMPI[[#This Row],[Label]],TableAvg[],2,FALSE)</f>
        <v>0</v>
      </c>
      <c r="P807" s="13">
        <f>VLOOKUP(TableMPI[[#This Row],[Label]],TableAvg[],3,FALSE)</f>
        <v>0</v>
      </c>
      <c r="Q807" s="13">
        <f>TableMPI[[#This Row],[Avg]]-$U$2*TableMPI[[#This Row],[StdDev]]</f>
        <v>0</v>
      </c>
      <c r="R807" s="13">
        <f>TableMPI[[#This Row],[Avg]]+$U$2*TableMPI[[#This Row],[StdDev]]</f>
        <v>0</v>
      </c>
      <c r="S807" s="13">
        <v>1</v>
      </c>
    </row>
    <row r="808" spans="1:19" x14ac:dyDescent="0.25">
      <c r="A808" t="s">
        <v>15</v>
      </c>
      <c r="B808">
        <v>10000</v>
      </c>
      <c r="C808">
        <v>100</v>
      </c>
      <c r="D808">
        <v>100000</v>
      </c>
      <c r="E808">
        <v>18</v>
      </c>
      <c r="F808">
        <v>1</v>
      </c>
      <c r="G808">
        <v>19.541243999999999</v>
      </c>
      <c r="H808">
        <v>0.16592999999999999</v>
      </c>
      <c r="I808">
        <v>0.71082100000000004</v>
      </c>
      <c r="J808">
        <v>4.1813000000000003E-2</v>
      </c>
      <c r="K808" t="str">
        <f t="shared" si="21"/>
        <v>7</v>
      </c>
      <c r="L808" t="s">
        <v>65</v>
      </c>
      <c r="M808" t="s">
        <v>66</v>
      </c>
      <c r="N8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18</v>
      </c>
      <c r="O808" s="13">
        <f>VLOOKUP(TableMPI[[#This Row],[Label]],TableAvg[],2,FALSE)</f>
        <v>0</v>
      </c>
      <c r="P808" s="13">
        <f>VLOOKUP(TableMPI[[#This Row],[Label]],TableAvg[],3,FALSE)</f>
        <v>0</v>
      </c>
      <c r="Q808" s="13">
        <f>TableMPI[[#This Row],[Avg]]-$U$2*TableMPI[[#This Row],[StdDev]]</f>
        <v>0</v>
      </c>
      <c r="R808" s="13">
        <f>TableMPI[[#This Row],[Avg]]+$U$2*TableMPI[[#This Row],[StdDev]]</f>
        <v>0</v>
      </c>
      <c r="S808" s="13">
        <v>1</v>
      </c>
    </row>
    <row r="809" spans="1:19" x14ac:dyDescent="0.25">
      <c r="A809" t="s">
        <v>15</v>
      </c>
      <c r="B809">
        <v>10000</v>
      </c>
      <c r="C809">
        <v>100</v>
      </c>
      <c r="D809">
        <v>100000</v>
      </c>
      <c r="E809">
        <v>17</v>
      </c>
      <c r="F809">
        <v>1</v>
      </c>
      <c r="G809">
        <v>20.665216000000001</v>
      </c>
      <c r="H809">
        <v>0.15688299999999999</v>
      </c>
      <c r="I809">
        <v>0.61594899999999997</v>
      </c>
      <c r="J809">
        <v>3.8497000000000003E-2</v>
      </c>
      <c r="K809" t="str">
        <f t="shared" si="21"/>
        <v>7</v>
      </c>
      <c r="L809" t="s">
        <v>65</v>
      </c>
      <c r="M809" t="s">
        <v>66</v>
      </c>
      <c r="N8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17</v>
      </c>
      <c r="O809" s="13">
        <f>VLOOKUP(TableMPI[[#This Row],[Label]],TableAvg[],2,FALSE)</f>
        <v>0</v>
      </c>
      <c r="P809" s="13">
        <f>VLOOKUP(TableMPI[[#This Row],[Label]],TableAvg[],3,FALSE)</f>
        <v>0</v>
      </c>
      <c r="Q809" s="13">
        <f>TableMPI[[#This Row],[Avg]]-$U$2*TableMPI[[#This Row],[StdDev]]</f>
        <v>0</v>
      </c>
      <c r="R809" s="13">
        <f>TableMPI[[#This Row],[Avg]]+$U$2*TableMPI[[#This Row],[StdDev]]</f>
        <v>0</v>
      </c>
      <c r="S809" s="13">
        <v>1</v>
      </c>
    </row>
    <row r="810" spans="1:19" x14ac:dyDescent="0.25">
      <c r="A810" t="s">
        <v>15</v>
      </c>
      <c r="B810">
        <v>10000</v>
      </c>
      <c r="C810">
        <v>100</v>
      </c>
      <c r="D810">
        <v>100000</v>
      </c>
      <c r="E810">
        <v>16</v>
      </c>
      <c r="F810">
        <v>1</v>
      </c>
      <c r="G810">
        <v>21.826734999999999</v>
      </c>
      <c r="H810">
        <v>0.160053</v>
      </c>
      <c r="I810">
        <v>0.58758200000000005</v>
      </c>
      <c r="J810">
        <v>3.9171999999999998E-2</v>
      </c>
      <c r="K810" t="str">
        <f t="shared" si="21"/>
        <v>7</v>
      </c>
      <c r="L810" t="s">
        <v>65</v>
      </c>
      <c r="M810" t="s">
        <v>66</v>
      </c>
      <c r="N8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16</v>
      </c>
      <c r="O810" s="13">
        <f>VLOOKUP(TableMPI[[#This Row],[Label]],TableAvg[],2,FALSE)</f>
        <v>0</v>
      </c>
      <c r="P810" s="13">
        <f>VLOOKUP(TableMPI[[#This Row],[Label]],TableAvg[],3,FALSE)</f>
        <v>0</v>
      </c>
      <c r="Q810" s="13">
        <f>TableMPI[[#This Row],[Avg]]-$U$2*TableMPI[[#This Row],[StdDev]]</f>
        <v>0</v>
      </c>
      <c r="R810" s="13">
        <f>TableMPI[[#This Row],[Avg]]+$U$2*TableMPI[[#This Row],[StdDev]]</f>
        <v>0</v>
      </c>
      <c r="S810" s="13">
        <v>1</v>
      </c>
    </row>
    <row r="811" spans="1:19" x14ac:dyDescent="0.25">
      <c r="A811" t="s">
        <v>15</v>
      </c>
      <c r="B811">
        <v>10000</v>
      </c>
      <c r="C811">
        <v>100</v>
      </c>
      <c r="D811">
        <v>100000</v>
      </c>
      <c r="E811">
        <v>15</v>
      </c>
      <c r="F811">
        <v>1</v>
      </c>
      <c r="G811">
        <v>23.215489000000002</v>
      </c>
      <c r="H811">
        <v>0.16905600000000001</v>
      </c>
      <c r="I811">
        <v>0.64634899999999995</v>
      </c>
      <c r="J811">
        <v>4.6168000000000001E-2</v>
      </c>
      <c r="K811" t="str">
        <f t="shared" si="21"/>
        <v>7</v>
      </c>
      <c r="L811" t="s">
        <v>65</v>
      </c>
      <c r="M811" t="s">
        <v>66</v>
      </c>
      <c r="N8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15</v>
      </c>
      <c r="O811" s="13">
        <f>VLOOKUP(TableMPI[[#This Row],[Label]],TableAvg[],2,FALSE)</f>
        <v>0</v>
      </c>
      <c r="P811" s="13">
        <f>VLOOKUP(TableMPI[[#This Row],[Label]],TableAvg[],3,FALSE)</f>
        <v>0</v>
      </c>
      <c r="Q811" s="13">
        <f>TableMPI[[#This Row],[Avg]]-$U$2*TableMPI[[#This Row],[StdDev]]</f>
        <v>0</v>
      </c>
      <c r="R811" s="13">
        <f>TableMPI[[#This Row],[Avg]]+$U$2*TableMPI[[#This Row],[StdDev]]</f>
        <v>0</v>
      </c>
      <c r="S811" s="13">
        <v>1</v>
      </c>
    </row>
    <row r="812" spans="1:19" x14ac:dyDescent="0.25">
      <c r="A812" t="s">
        <v>15</v>
      </c>
      <c r="B812">
        <v>10000</v>
      </c>
      <c r="C812">
        <v>100</v>
      </c>
      <c r="D812">
        <v>100000</v>
      </c>
      <c r="E812">
        <v>14</v>
      </c>
      <c r="F812">
        <v>1</v>
      </c>
      <c r="G812">
        <v>24.787247000000001</v>
      </c>
      <c r="H812">
        <v>0.161</v>
      </c>
      <c r="I812">
        <v>0.43991000000000002</v>
      </c>
      <c r="J812">
        <v>3.3839000000000001E-2</v>
      </c>
      <c r="K812" t="str">
        <f t="shared" si="21"/>
        <v>7</v>
      </c>
      <c r="L812" t="s">
        <v>65</v>
      </c>
      <c r="M812" t="s">
        <v>66</v>
      </c>
      <c r="N8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14</v>
      </c>
      <c r="O812" s="13">
        <f>VLOOKUP(TableMPI[[#This Row],[Label]],TableAvg[],2,FALSE)</f>
        <v>0</v>
      </c>
      <c r="P812" s="13">
        <f>VLOOKUP(TableMPI[[#This Row],[Label]],TableAvg[],3,FALSE)</f>
        <v>0</v>
      </c>
      <c r="Q812" s="13">
        <f>TableMPI[[#This Row],[Avg]]-$U$2*TableMPI[[#This Row],[StdDev]]</f>
        <v>0</v>
      </c>
      <c r="R812" s="13">
        <f>TableMPI[[#This Row],[Avg]]+$U$2*TableMPI[[#This Row],[StdDev]]</f>
        <v>0</v>
      </c>
      <c r="S812" s="13">
        <v>1</v>
      </c>
    </row>
    <row r="813" spans="1:19" x14ac:dyDescent="0.25">
      <c r="A813" t="s">
        <v>15</v>
      </c>
      <c r="B813">
        <v>10000</v>
      </c>
      <c r="C813">
        <v>100</v>
      </c>
      <c r="D813">
        <v>100000</v>
      </c>
      <c r="E813">
        <v>13</v>
      </c>
      <c r="F813">
        <v>1</v>
      </c>
      <c r="G813">
        <v>26.556533999999999</v>
      </c>
      <c r="H813">
        <v>0.171713</v>
      </c>
      <c r="I813">
        <v>0.54920000000000002</v>
      </c>
      <c r="J813">
        <v>4.5767000000000002E-2</v>
      </c>
      <c r="K813" t="str">
        <f t="shared" si="21"/>
        <v>7</v>
      </c>
      <c r="L813" t="s">
        <v>65</v>
      </c>
      <c r="M813" t="s">
        <v>66</v>
      </c>
      <c r="N8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13</v>
      </c>
      <c r="O813" s="13">
        <f>VLOOKUP(TableMPI[[#This Row],[Label]],TableAvg[],2,FALSE)</f>
        <v>0</v>
      </c>
      <c r="P813" s="13">
        <f>VLOOKUP(TableMPI[[#This Row],[Label]],TableAvg[],3,FALSE)</f>
        <v>0</v>
      </c>
      <c r="Q813" s="13">
        <f>TableMPI[[#This Row],[Avg]]-$U$2*TableMPI[[#This Row],[StdDev]]</f>
        <v>0</v>
      </c>
      <c r="R813" s="13">
        <f>TableMPI[[#This Row],[Avg]]+$U$2*TableMPI[[#This Row],[StdDev]]</f>
        <v>0</v>
      </c>
      <c r="S813" s="13">
        <v>1</v>
      </c>
    </row>
    <row r="814" spans="1:19" x14ac:dyDescent="0.25">
      <c r="A814" t="s">
        <v>15</v>
      </c>
      <c r="B814">
        <v>10000</v>
      </c>
      <c r="C814">
        <v>100</v>
      </c>
      <c r="D814">
        <v>100000</v>
      </c>
      <c r="E814">
        <v>72</v>
      </c>
      <c r="F814">
        <v>1</v>
      </c>
      <c r="G814">
        <v>15.986039999999999</v>
      </c>
      <c r="H814">
        <v>10.167292</v>
      </c>
      <c r="I814">
        <v>18.647490000000001</v>
      </c>
      <c r="J814">
        <v>0.26264100000000001</v>
      </c>
      <c r="K814" t="str">
        <f t="shared" si="21"/>
        <v>7</v>
      </c>
      <c r="L814" t="s">
        <v>65</v>
      </c>
      <c r="M814" t="s">
        <v>66</v>
      </c>
      <c r="N8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72</v>
      </c>
      <c r="O814" s="13" t="e">
        <f>VLOOKUP(TableMPI[[#This Row],[Label]],TableAvg[],2,FALSE)</f>
        <v>#N/A</v>
      </c>
      <c r="P814" s="13" t="e">
        <f>VLOOKUP(TableMPI[[#This Row],[Label]],TableAvg[],3,FALSE)</f>
        <v>#N/A</v>
      </c>
      <c r="Q814" s="13" t="e">
        <f>TableMPI[[#This Row],[Avg]]-$U$2*TableMPI[[#This Row],[StdDev]]</f>
        <v>#N/A</v>
      </c>
      <c r="R814" s="13" t="e">
        <f>TableMPI[[#This Row],[Avg]]+$U$2*TableMPI[[#This Row],[StdDev]]</f>
        <v>#N/A</v>
      </c>
      <c r="S814" s="13" t="e">
        <f>IF(AND(TableMPI[[#This Row],[total_time]]&gt;=TableMPI[[#This Row],[Low]], TableMPI[[#This Row],[total_time]]&lt;=TableMPI[[#This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U15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6.140625" bestFit="1" customWidth="1"/>
    <col min="3" max="73" width="3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73" x14ac:dyDescent="0.25">
      <c r="A3" s="1" t="s">
        <v>19</v>
      </c>
      <c r="B3" s="1" t="s">
        <v>20</v>
      </c>
    </row>
    <row r="4" spans="1:7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72</v>
      </c>
      <c r="BO4">
        <v>71</v>
      </c>
      <c r="BP4">
        <v>70</v>
      </c>
      <c r="BQ4">
        <v>69</v>
      </c>
      <c r="BR4">
        <v>68</v>
      </c>
      <c r="BS4">
        <v>67</v>
      </c>
      <c r="BT4">
        <v>66</v>
      </c>
      <c r="BU4">
        <v>65</v>
      </c>
    </row>
    <row r="5" spans="1:73" x14ac:dyDescent="0.25">
      <c r="A5" s="2" t="s">
        <v>15</v>
      </c>
      <c r="B5" s="13">
        <v>18</v>
      </c>
      <c r="C5" s="13">
        <v>22</v>
      </c>
      <c r="D5" s="13">
        <v>22</v>
      </c>
      <c r="E5" s="13">
        <v>22</v>
      </c>
      <c r="F5" s="13">
        <v>22</v>
      </c>
      <c r="G5" s="13">
        <v>21</v>
      </c>
      <c r="H5" s="13">
        <v>21</v>
      </c>
      <c r="I5" s="13">
        <v>21</v>
      </c>
      <c r="J5" s="13">
        <v>21</v>
      </c>
      <c r="K5" s="13">
        <v>22</v>
      </c>
      <c r="L5" s="13">
        <v>23</v>
      </c>
      <c r="M5" s="13">
        <v>23</v>
      </c>
      <c r="N5" s="13">
        <v>9</v>
      </c>
      <c r="O5" s="13">
        <v>9</v>
      </c>
      <c r="P5" s="13">
        <v>9</v>
      </c>
      <c r="Q5" s="13">
        <v>9</v>
      </c>
      <c r="R5" s="13">
        <v>9</v>
      </c>
      <c r="S5" s="13">
        <v>9</v>
      </c>
      <c r="T5" s="13">
        <v>9</v>
      </c>
      <c r="U5" s="13">
        <v>9</v>
      </c>
      <c r="V5" s="13">
        <v>9</v>
      </c>
      <c r="W5" s="13">
        <v>9</v>
      </c>
      <c r="X5" s="13">
        <v>9</v>
      </c>
      <c r="Y5" s="13">
        <v>9</v>
      </c>
      <c r="Z5" s="13">
        <v>9</v>
      </c>
      <c r="AA5" s="13">
        <v>9</v>
      </c>
      <c r="AB5" s="13">
        <v>9</v>
      </c>
      <c r="AC5" s="13">
        <v>9</v>
      </c>
      <c r="AD5" s="13">
        <v>9</v>
      </c>
      <c r="AE5" s="13">
        <v>9</v>
      </c>
      <c r="AF5" s="13">
        <v>9</v>
      </c>
      <c r="AG5" s="13">
        <v>9</v>
      </c>
      <c r="AH5" s="13">
        <v>9</v>
      </c>
      <c r="AI5" s="13">
        <v>9</v>
      </c>
      <c r="AJ5" s="13">
        <v>9</v>
      </c>
      <c r="AK5" s="13">
        <v>9</v>
      </c>
      <c r="AL5" s="13">
        <v>9</v>
      </c>
      <c r="AM5" s="13">
        <v>9</v>
      </c>
      <c r="AN5" s="13">
        <v>9</v>
      </c>
      <c r="AO5" s="13">
        <v>9</v>
      </c>
      <c r="AP5" s="13">
        <v>9</v>
      </c>
      <c r="AQ5" s="13">
        <v>9</v>
      </c>
      <c r="AR5" s="13">
        <v>9</v>
      </c>
      <c r="AS5" s="13">
        <v>9</v>
      </c>
      <c r="AT5" s="13">
        <v>9</v>
      </c>
      <c r="AU5" s="13">
        <v>9</v>
      </c>
      <c r="AV5" s="13">
        <v>9</v>
      </c>
      <c r="AW5" s="13">
        <v>9</v>
      </c>
      <c r="AX5" s="13">
        <v>9</v>
      </c>
      <c r="AY5" s="13">
        <v>9</v>
      </c>
      <c r="AZ5" s="13">
        <v>9</v>
      </c>
      <c r="BA5" s="13">
        <v>9</v>
      </c>
      <c r="BB5" s="13">
        <v>9</v>
      </c>
      <c r="BC5" s="13">
        <v>9</v>
      </c>
      <c r="BD5" s="13">
        <v>9</v>
      </c>
      <c r="BE5" s="13">
        <v>9</v>
      </c>
      <c r="BF5" s="13">
        <v>9</v>
      </c>
      <c r="BG5" s="13">
        <v>9</v>
      </c>
      <c r="BH5" s="13">
        <v>9</v>
      </c>
      <c r="BI5" s="13">
        <v>9</v>
      </c>
      <c r="BJ5" s="13">
        <v>9</v>
      </c>
      <c r="BK5" s="13">
        <v>9</v>
      </c>
      <c r="BL5" s="13">
        <v>9</v>
      </c>
      <c r="BM5" s="13">
        <v>9</v>
      </c>
      <c r="BN5" s="13">
        <v>12</v>
      </c>
      <c r="BO5" s="13">
        <v>11</v>
      </c>
      <c r="BP5" s="13">
        <v>11</v>
      </c>
      <c r="BQ5" s="13">
        <v>11</v>
      </c>
      <c r="BR5" s="13">
        <v>11</v>
      </c>
      <c r="BS5" s="13">
        <v>11</v>
      </c>
      <c r="BT5" s="13">
        <v>10</v>
      </c>
      <c r="BU5" s="13">
        <v>10</v>
      </c>
    </row>
    <row r="6" spans="1:73" x14ac:dyDescent="0.25">
      <c r="A6" s="3">
        <v>10000</v>
      </c>
      <c r="B6" s="13">
        <v>12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3">
        <v>14</v>
      </c>
      <c r="I6" s="13">
        <v>14</v>
      </c>
      <c r="J6" s="13">
        <v>14</v>
      </c>
      <c r="K6" s="13">
        <v>14</v>
      </c>
      <c r="L6" s="13">
        <v>14</v>
      </c>
      <c r="M6" s="13">
        <v>14</v>
      </c>
      <c r="N6" s="13">
        <v>6</v>
      </c>
      <c r="O6" s="13">
        <v>6</v>
      </c>
      <c r="P6" s="13">
        <v>6</v>
      </c>
      <c r="Q6" s="13">
        <v>6</v>
      </c>
      <c r="R6" s="13">
        <v>6</v>
      </c>
      <c r="S6" s="13">
        <v>6</v>
      </c>
      <c r="T6" s="13">
        <v>6</v>
      </c>
      <c r="U6" s="13">
        <v>6</v>
      </c>
      <c r="V6" s="13">
        <v>6</v>
      </c>
      <c r="W6" s="13">
        <v>6</v>
      </c>
      <c r="X6" s="13">
        <v>6</v>
      </c>
      <c r="Y6" s="13">
        <v>6</v>
      </c>
      <c r="Z6" s="13">
        <v>6</v>
      </c>
      <c r="AA6" s="13">
        <v>6</v>
      </c>
      <c r="AB6" s="13">
        <v>6</v>
      </c>
      <c r="AC6" s="13">
        <v>6</v>
      </c>
      <c r="AD6" s="13">
        <v>6</v>
      </c>
      <c r="AE6" s="13">
        <v>6</v>
      </c>
      <c r="AF6" s="13">
        <v>6</v>
      </c>
      <c r="AG6" s="13">
        <v>6</v>
      </c>
      <c r="AH6" s="13">
        <v>6</v>
      </c>
      <c r="AI6" s="13">
        <v>6</v>
      </c>
      <c r="AJ6" s="13">
        <v>6</v>
      </c>
      <c r="AK6" s="13">
        <v>6</v>
      </c>
      <c r="AL6" s="13">
        <v>6</v>
      </c>
      <c r="AM6" s="13">
        <v>6</v>
      </c>
      <c r="AN6" s="13">
        <v>6</v>
      </c>
      <c r="AO6" s="13">
        <v>6</v>
      </c>
      <c r="AP6" s="13">
        <v>6</v>
      </c>
      <c r="AQ6" s="13">
        <v>6</v>
      </c>
      <c r="AR6" s="13">
        <v>6</v>
      </c>
      <c r="AS6" s="13">
        <v>6</v>
      </c>
      <c r="AT6" s="13">
        <v>6</v>
      </c>
      <c r="AU6" s="13">
        <v>6</v>
      </c>
      <c r="AV6" s="13">
        <v>6</v>
      </c>
      <c r="AW6" s="13">
        <v>6</v>
      </c>
      <c r="AX6" s="13">
        <v>6</v>
      </c>
      <c r="AY6" s="13">
        <v>6</v>
      </c>
      <c r="AZ6" s="13">
        <v>6</v>
      </c>
      <c r="BA6" s="13">
        <v>6</v>
      </c>
      <c r="BB6" s="13">
        <v>6</v>
      </c>
      <c r="BC6" s="13">
        <v>6</v>
      </c>
      <c r="BD6" s="13">
        <v>6</v>
      </c>
      <c r="BE6" s="13">
        <v>6</v>
      </c>
      <c r="BF6" s="13">
        <v>6</v>
      </c>
      <c r="BG6" s="13">
        <v>6</v>
      </c>
      <c r="BH6" s="13">
        <v>6</v>
      </c>
      <c r="BI6" s="13">
        <v>6</v>
      </c>
      <c r="BJ6" s="13">
        <v>6</v>
      </c>
      <c r="BK6" s="13">
        <v>6</v>
      </c>
      <c r="BL6" s="13">
        <v>6</v>
      </c>
      <c r="BM6" s="13">
        <v>6</v>
      </c>
      <c r="BN6" s="13">
        <v>7</v>
      </c>
      <c r="BO6" s="13">
        <v>6</v>
      </c>
      <c r="BP6" s="13">
        <v>6</v>
      </c>
      <c r="BQ6" s="13">
        <v>6</v>
      </c>
      <c r="BR6" s="13">
        <v>6</v>
      </c>
      <c r="BS6" s="13">
        <v>6</v>
      </c>
      <c r="BT6" s="13">
        <v>6</v>
      </c>
      <c r="BU6" s="13">
        <v>6</v>
      </c>
    </row>
    <row r="7" spans="1:73" x14ac:dyDescent="0.25">
      <c r="A7" s="4">
        <v>100000</v>
      </c>
      <c r="B7" s="13">
        <v>12</v>
      </c>
      <c r="C7" s="13">
        <v>14</v>
      </c>
      <c r="D7" s="13">
        <v>14</v>
      </c>
      <c r="E7" s="13">
        <v>14</v>
      </c>
      <c r="F7" s="13">
        <v>14</v>
      </c>
      <c r="G7" s="13">
        <v>14</v>
      </c>
      <c r="H7" s="13">
        <v>14</v>
      </c>
      <c r="I7" s="13">
        <v>14</v>
      </c>
      <c r="J7" s="13">
        <v>14</v>
      </c>
      <c r="K7" s="13">
        <v>14</v>
      </c>
      <c r="L7" s="13">
        <v>14</v>
      </c>
      <c r="M7" s="13">
        <v>14</v>
      </c>
      <c r="N7" s="13">
        <v>6</v>
      </c>
      <c r="O7" s="13">
        <v>6</v>
      </c>
      <c r="P7" s="13">
        <v>6</v>
      </c>
      <c r="Q7" s="13">
        <v>6</v>
      </c>
      <c r="R7" s="13">
        <v>6</v>
      </c>
      <c r="S7" s="13">
        <v>6</v>
      </c>
      <c r="T7" s="13">
        <v>6</v>
      </c>
      <c r="U7" s="13">
        <v>6</v>
      </c>
      <c r="V7" s="13">
        <v>6</v>
      </c>
      <c r="W7" s="13">
        <v>6</v>
      </c>
      <c r="X7" s="13">
        <v>6</v>
      </c>
      <c r="Y7" s="13">
        <v>6</v>
      </c>
      <c r="Z7" s="13">
        <v>6</v>
      </c>
      <c r="AA7" s="13">
        <v>6</v>
      </c>
      <c r="AB7" s="13">
        <v>6</v>
      </c>
      <c r="AC7" s="13">
        <v>6</v>
      </c>
      <c r="AD7" s="13">
        <v>6</v>
      </c>
      <c r="AE7" s="13">
        <v>6</v>
      </c>
      <c r="AF7" s="13">
        <v>6</v>
      </c>
      <c r="AG7" s="13">
        <v>6</v>
      </c>
      <c r="AH7" s="13">
        <v>6</v>
      </c>
      <c r="AI7" s="13">
        <v>6</v>
      </c>
      <c r="AJ7" s="13">
        <v>6</v>
      </c>
      <c r="AK7" s="13">
        <v>6</v>
      </c>
      <c r="AL7" s="13">
        <v>6</v>
      </c>
      <c r="AM7" s="13">
        <v>6</v>
      </c>
      <c r="AN7" s="13">
        <v>6</v>
      </c>
      <c r="AO7" s="13">
        <v>6</v>
      </c>
      <c r="AP7" s="13">
        <v>6</v>
      </c>
      <c r="AQ7" s="13">
        <v>6</v>
      </c>
      <c r="AR7" s="13">
        <v>6</v>
      </c>
      <c r="AS7" s="13">
        <v>6</v>
      </c>
      <c r="AT7" s="13">
        <v>6</v>
      </c>
      <c r="AU7" s="13">
        <v>6</v>
      </c>
      <c r="AV7" s="13">
        <v>6</v>
      </c>
      <c r="AW7" s="13">
        <v>6</v>
      </c>
      <c r="AX7" s="13">
        <v>6</v>
      </c>
      <c r="AY7" s="13">
        <v>6</v>
      </c>
      <c r="AZ7" s="13">
        <v>6</v>
      </c>
      <c r="BA7" s="13">
        <v>6</v>
      </c>
      <c r="BB7" s="13">
        <v>6</v>
      </c>
      <c r="BC7" s="13">
        <v>6</v>
      </c>
      <c r="BD7" s="13">
        <v>6</v>
      </c>
      <c r="BE7" s="13">
        <v>6</v>
      </c>
      <c r="BF7" s="13">
        <v>6</v>
      </c>
      <c r="BG7" s="13">
        <v>6</v>
      </c>
      <c r="BH7" s="13">
        <v>6</v>
      </c>
      <c r="BI7" s="13">
        <v>6</v>
      </c>
      <c r="BJ7" s="13">
        <v>6</v>
      </c>
      <c r="BK7" s="13">
        <v>6</v>
      </c>
      <c r="BL7" s="13">
        <v>6</v>
      </c>
      <c r="BM7" s="13">
        <v>6</v>
      </c>
      <c r="BN7" s="13">
        <v>7</v>
      </c>
      <c r="BO7" s="13">
        <v>6</v>
      </c>
      <c r="BP7" s="13">
        <v>6</v>
      </c>
      <c r="BQ7" s="13">
        <v>6</v>
      </c>
      <c r="BR7" s="13">
        <v>6</v>
      </c>
      <c r="BS7" s="13">
        <v>6</v>
      </c>
      <c r="BT7" s="13">
        <v>6</v>
      </c>
      <c r="BU7" s="13">
        <v>6</v>
      </c>
    </row>
    <row r="8" spans="1:73" x14ac:dyDescent="0.25">
      <c r="A8" s="3">
        <v>15000</v>
      </c>
      <c r="B8" s="13">
        <v>3</v>
      </c>
      <c r="C8" s="13">
        <v>3</v>
      </c>
      <c r="D8" s="13">
        <v>3</v>
      </c>
      <c r="E8" s="13">
        <v>3</v>
      </c>
      <c r="F8" s="13">
        <v>3</v>
      </c>
      <c r="G8" s="13">
        <v>3</v>
      </c>
      <c r="H8" s="13">
        <v>3</v>
      </c>
      <c r="I8" s="13">
        <v>3</v>
      </c>
      <c r="J8" s="13">
        <v>3</v>
      </c>
      <c r="K8" s="13">
        <v>3</v>
      </c>
      <c r="L8" s="13">
        <v>4</v>
      </c>
      <c r="M8" s="13">
        <v>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</row>
    <row r="9" spans="1:73" x14ac:dyDescent="0.25">
      <c r="A9" s="4">
        <v>100000</v>
      </c>
      <c r="B9" s="13">
        <v>3</v>
      </c>
      <c r="C9" s="13">
        <v>3</v>
      </c>
      <c r="D9" s="13">
        <v>3</v>
      </c>
      <c r="E9" s="13">
        <v>3</v>
      </c>
      <c r="F9" s="13">
        <v>3</v>
      </c>
      <c r="G9" s="13">
        <v>3</v>
      </c>
      <c r="H9" s="13">
        <v>3</v>
      </c>
      <c r="I9" s="13">
        <v>3</v>
      </c>
      <c r="J9" s="13">
        <v>3</v>
      </c>
      <c r="K9" s="13">
        <v>3</v>
      </c>
      <c r="L9" s="13">
        <v>4</v>
      </c>
      <c r="M9" s="13">
        <v>4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</row>
    <row r="10" spans="1:73" x14ac:dyDescent="0.25">
      <c r="A10" s="3">
        <v>20000</v>
      </c>
      <c r="B10" s="13">
        <v>1</v>
      </c>
      <c r="C10" s="13">
        <v>2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3">
        <v>2</v>
      </c>
      <c r="M10" s="13">
        <v>2</v>
      </c>
      <c r="N10" s="13">
        <v>2</v>
      </c>
      <c r="O10" s="13">
        <v>2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2</v>
      </c>
      <c r="X10" s="13">
        <v>2</v>
      </c>
      <c r="Y10" s="13">
        <v>2</v>
      </c>
      <c r="Z10" s="13">
        <v>2</v>
      </c>
      <c r="AA10" s="13">
        <v>2</v>
      </c>
      <c r="AB10" s="13">
        <v>2</v>
      </c>
      <c r="AC10" s="13">
        <v>2</v>
      </c>
      <c r="AD10" s="13">
        <v>2</v>
      </c>
      <c r="AE10" s="13">
        <v>2</v>
      </c>
      <c r="AF10" s="13">
        <v>2</v>
      </c>
      <c r="AG10" s="13">
        <v>2</v>
      </c>
      <c r="AH10" s="13">
        <v>2</v>
      </c>
      <c r="AI10" s="13">
        <v>2</v>
      </c>
      <c r="AJ10" s="13">
        <v>2</v>
      </c>
      <c r="AK10" s="13">
        <v>2</v>
      </c>
      <c r="AL10" s="13">
        <v>2</v>
      </c>
      <c r="AM10" s="13">
        <v>2</v>
      </c>
      <c r="AN10" s="13">
        <v>2</v>
      </c>
      <c r="AO10" s="13">
        <v>2</v>
      </c>
      <c r="AP10" s="13">
        <v>2</v>
      </c>
      <c r="AQ10" s="13">
        <v>2</v>
      </c>
      <c r="AR10" s="13">
        <v>2</v>
      </c>
      <c r="AS10" s="13">
        <v>2</v>
      </c>
      <c r="AT10" s="13">
        <v>2</v>
      </c>
      <c r="AU10" s="13">
        <v>2</v>
      </c>
      <c r="AV10" s="13">
        <v>2</v>
      </c>
      <c r="AW10" s="13">
        <v>2</v>
      </c>
      <c r="AX10" s="13">
        <v>2</v>
      </c>
      <c r="AY10" s="13">
        <v>2</v>
      </c>
      <c r="AZ10" s="13">
        <v>2</v>
      </c>
      <c r="BA10" s="13">
        <v>2</v>
      </c>
      <c r="BB10" s="13">
        <v>2</v>
      </c>
      <c r="BC10" s="13">
        <v>2</v>
      </c>
      <c r="BD10" s="13">
        <v>2</v>
      </c>
      <c r="BE10" s="13">
        <v>2</v>
      </c>
      <c r="BF10" s="13">
        <v>2</v>
      </c>
      <c r="BG10" s="13">
        <v>2</v>
      </c>
      <c r="BH10" s="13">
        <v>2</v>
      </c>
      <c r="BI10" s="13">
        <v>2</v>
      </c>
      <c r="BJ10" s="13">
        <v>2</v>
      </c>
      <c r="BK10" s="13">
        <v>2</v>
      </c>
      <c r="BL10" s="13">
        <v>2</v>
      </c>
      <c r="BM10" s="13">
        <v>2</v>
      </c>
      <c r="BN10" s="13">
        <v>3</v>
      </c>
      <c r="BO10" s="13">
        <v>3</v>
      </c>
      <c r="BP10" s="13">
        <v>3</v>
      </c>
      <c r="BQ10" s="13">
        <v>3</v>
      </c>
      <c r="BR10" s="13">
        <v>3</v>
      </c>
      <c r="BS10" s="13">
        <v>3</v>
      </c>
      <c r="BT10" s="13">
        <v>2</v>
      </c>
      <c r="BU10" s="13">
        <v>2</v>
      </c>
    </row>
    <row r="11" spans="1:73" x14ac:dyDescent="0.25">
      <c r="A11" s="4">
        <v>100000</v>
      </c>
      <c r="B11" s="13">
        <v>1</v>
      </c>
      <c r="C11" s="13">
        <v>2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2</v>
      </c>
      <c r="O11" s="13">
        <v>2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2</v>
      </c>
      <c r="AQ11" s="13">
        <v>2</v>
      </c>
      <c r="AR11" s="13">
        <v>2</v>
      </c>
      <c r="AS11" s="13">
        <v>2</v>
      </c>
      <c r="AT11" s="13">
        <v>2</v>
      </c>
      <c r="AU11" s="13">
        <v>2</v>
      </c>
      <c r="AV11" s="13">
        <v>2</v>
      </c>
      <c r="AW11" s="13">
        <v>2</v>
      </c>
      <c r="AX11" s="13">
        <v>2</v>
      </c>
      <c r="AY11" s="13">
        <v>2</v>
      </c>
      <c r="AZ11" s="13">
        <v>2</v>
      </c>
      <c r="BA11" s="13">
        <v>2</v>
      </c>
      <c r="BB11" s="13">
        <v>2</v>
      </c>
      <c r="BC11" s="13">
        <v>2</v>
      </c>
      <c r="BD11" s="13">
        <v>2</v>
      </c>
      <c r="BE11" s="13">
        <v>2</v>
      </c>
      <c r="BF11" s="13">
        <v>2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3</v>
      </c>
      <c r="BO11" s="13">
        <v>3</v>
      </c>
      <c r="BP11" s="13">
        <v>3</v>
      </c>
      <c r="BQ11" s="13">
        <v>3</v>
      </c>
      <c r="BR11" s="13">
        <v>3</v>
      </c>
      <c r="BS11" s="13">
        <v>3</v>
      </c>
      <c r="BT11" s="13">
        <v>2</v>
      </c>
      <c r="BU11" s="13">
        <v>2</v>
      </c>
    </row>
    <row r="12" spans="1:73" x14ac:dyDescent="0.25">
      <c r="A12" s="3">
        <v>25000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2</v>
      </c>
      <c r="L12" s="13">
        <v>2</v>
      </c>
      <c r="M12" s="13">
        <v>2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3" x14ac:dyDescent="0.25">
      <c r="A13" s="4">
        <v>100000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2</v>
      </c>
      <c r="L13" s="13">
        <v>2</v>
      </c>
      <c r="M13" s="13">
        <v>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3" x14ac:dyDescent="0.25">
      <c r="A14" s="3">
        <v>30000</v>
      </c>
      <c r="B14" s="13">
        <v>1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P14" s="13">
        <v>1</v>
      </c>
      <c r="AQ14" s="13">
        <v>1</v>
      </c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1</v>
      </c>
      <c r="AY14" s="13">
        <v>1</v>
      </c>
      <c r="AZ14" s="13">
        <v>1</v>
      </c>
      <c r="BA14" s="13">
        <v>1</v>
      </c>
      <c r="BB14" s="13">
        <v>1</v>
      </c>
      <c r="BC14" s="13">
        <v>1</v>
      </c>
      <c r="BD14" s="13">
        <v>1</v>
      </c>
      <c r="BE14" s="13">
        <v>1</v>
      </c>
      <c r="BF14" s="13">
        <v>1</v>
      </c>
      <c r="BG14" s="13">
        <v>1</v>
      </c>
      <c r="BH14" s="13">
        <v>1</v>
      </c>
      <c r="BI14" s="13">
        <v>1</v>
      </c>
      <c r="BJ14" s="13">
        <v>1</v>
      </c>
      <c r="BK14" s="13">
        <v>1</v>
      </c>
      <c r="BL14" s="13">
        <v>1</v>
      </c>
      <c r="BM14" s="13">
        <v>1</v>
      </c>
      <c r="BN14" s="13">
        <v>2</v>
      </c>
      <c r="BO14" s="13">
        <v>2</v>
      </c>
      <c r="BP14" s="13">
        <v>2</v>
      </c>
      <c r="BQ14" s="13">
        <v>2</v>
      </c>
      <c r="BR14" s="13">
        <v>2</v>
      </c>
      <c r="BS14" s="13">
        <v>2</v>
      </c>
      <c r="BT14" s="13">
        <v>2</v>
      </c>
      <c r="BU14" s="13">
        <v>2</v>
      </c>
    </row>
    <row r="15" spans="1:73" x14ac:dyDescent="0.25">
      <c r="A15" s="4">
        <v>100000</v>
      </c>
      <c r="B15" s="13">
        <v>1</v>
      </c>
      <c r="C15" s="13">
        <v>2</v>
      </c>
      <c r="D15" s="13">
        <v>2</v>
      </c>
      <c r="E15" s="13">
        <v>2</v>
      </c>
      <c r="F15" s="13">
        <v>2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1</v>
      </c>
      <c r="AQ15" s="13">
        <v>1</v>
      </c>
      <c r="AR15" s="13">
        <v>1</v>
      </c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13">
        <v>1</v>
      </c>
      <c r="BE15" s="13">
        <v>1</v>
      </c>
      <c r="BF15" s="13">
        <v>1</v>
      </c>
      <c r="BG15" s="13">
        <v>1</v>
      </c>
      <c r="BH15" s="13">
        <v>1</v>
      </c>
      <c r="BI15" s="13">
        <v>1</v>
      </c>
      <c r="BJ15" s="13">
        <v>1</v>
      </c>
      <c r="BK15" s="13">
        <v>1</v>
      </c>
      <c r="BL15" s="13">
        <v>1</v>
      </c>
      <c r="BM15" s="13">
        <v>1</v>
      </c>
      <c r="BN15" s="13">
        <v>2</v>
      </c>
      <c r="BO15" s="13">
        <v>2</v>
      </c>
      <c r="BP15" s="13">
        <v>2</v>
      </c>
      <c r="BQ15" s="13">
        <v>2</v>
      </c>
      <c r="BR15" s="13">
        <v>2</v>
      </c>
      <c r="BS15" s="13">
        <v>2</v>
      </c>
      <c r="BT15" s="13">
        <v>2</v>
      </c>
      <c r="BU15" s="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K79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2" bestFit="1" customWidth="1"/>
    <col min="8" max="8" width="8.140625" bestFit="1" customWidth="1"/>
    <col min="9" max="9" width="10" bestFit="1" customWidth="1"/>
    <col min="10" max="10" width="8.14062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1" x14ac:dyDescent="0.25">
      <c r="B3" s="1" t="s">
        <v>20</v>
      </c>
    </row>
    <row r="4" spans="1:11" x14ac:dyDescent="0.25">
      <c r="B4" t="s">
        <v>15</v>
      </c>
    </row>
    <row r="5" spans="1:11" x14ac:dyDescent="0.25">
      <c r="B5">
        <v>10000</v>
      </c>
      <c r="D5">
        <v>15000</v>
      </c>
      <c r="F5">
        <v>20000</v>
      </c>
      <c r="H5">
        <v>25000</v>
      </c>
      <c r="J5">
        <v>30000</v>
      </c>
    </row>
    <row r="6" spans="1:11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</row>
    <row r="7" spans="1:11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</row>
    <row r="8" spans="1:11" x14ac:dyDescent="0.25">
      <c r="A8" s="2">
        <v>1</v>
      </c>
      <c r="B8" s="6">
        <v>333.04949225000001</v>
      </c>
      <c r="C8" s="13">
        <v>0.14113770072525098</v>
      </c>
      <c r="D8" s="6">
        <v>748.22622766666666</v>
      </c>
      <c r="E8" s="13">
        <v>0.10092946220091502</v>
      </c>
      <c r="F8" s="6">
        <v>1327.9632320000001</v>
      </c>
      <c r="G8" s="13">
        <v>0</v>
      </c>
      <c r="H8" s="6">
        <v>2083.919367</v>
      </c>
      <c r="I8" s="13">
        <v>0</v>
      </c>
      <c r="J8" s="6">
        <v>3008.7228239999999</v>
      </c>
      <c r="K8" s="13">
        <v>0</v>
      </c>
    </row>
    <row r="9" spans="1:11" x14ac:dyDescent="0.25">
      <c r="A9" s="2">
        <v>2</v>
      </c>
      <c r="B9" s="6">
        <v>166.15454114285714</v>
      </c>
      <c r="C9" s="13">
        <v>0.18850267061446355</v>
      </c>
      <c r="D9" s="6">
        <v>372.50587033333335</v>
      </c>
      <c r="E9" s="13">
        <v>0.35509356222225424</v>
      </c>
      <c r="F9" s="6">
        <v>661.10367699999995</v>
      </c>
      <c r="G9" s="13">
        <v>0.18578799996579098</v>
      </c>
      <c r="H9" s="6">
        <v>1033.768284</v>
      </c>
      <c r="I9" s="13">
        <v>0</v>
      </c>
      <c r="J9" s="6">
        <v>1489.6998960000001</v>
      </c>
      <c r="K9" s="13">
        <v>0.30369299884697243</v>
      </c>
    </row>
    <row r="10" spans="1:11" x14ac:dyDescent="0.25">
      <c r="A10" s="2">
        <v>3</v>
      </c>
      <c r="B10" s="6">
        <v>111.28643521428572</v>
      </c>
      <c r="C10" s="13">
        <v>0.14718799798045595</v>
      </c>
      <c r="D10" s="6">
        <v>248.89264200000002</v>
      </c>
      <c r="E10" s="13">
        <v>3.2435635462630168E-2</v>
      </c>
      <c r="F10" s="6">
        <v>440.81368850000001</v>
      </c>
      <c r="G10" s="13">
        <v>7.3112499934078728E-2</v>
      </c>
      <c r="H10" s="6">
        <v>689.58723399999997</v>
      </c>
      <c r="I10" s="13">
        <v>0</v>
      </c>
      <c r="J10" s="6">
        <v>991.5649155000001</v>
      </c>
      <c r="K10" s="13">
        <v>8.3264976333042879E-3</v>
      </c>
    </row>
    <row r="11" spans="1:11" x14ac:dyDescent="0.25">
      <c r="A11" s="2">
        <v>4</v>
      </c>
      <c r="B11" s="6">
        <v>83.86176435714286</v>
      </c>
      <c r="C11" s="13">
        <v>0.1356966565342734</v>
      </c>
      <c r="D11" s="6">
        <v>187.03656233333334</v>
      </c>
      <c r="E11" s="13">
        <v>0.18296922772062205</v>
      </c>
      <c r="F11" s="6">
        <v>331.66965600000003</v>
      </c>
      <c r="G11" s="13">
        <v>5.713997584879258E-3</v>
      </c>
      <c r="H11" s="6">
        <v>517.03048899999999</v>
      </c>
      <c r="I11" s="13">
        <v>0</v>
      </c>
      <c r="J11" s="6">
        <v>745.01235150000002</v>
      </c>
      <c r="K11" s="13">
        <v>2.6899501075403086E-2</v>
      </c>
    </row>
    <row r="12" spans="1:11" x14ac:dyDescent="0.25">
      <c r="A12" s="2">
        <v>5</v>
      </c>
      <c r="B12" s="6">
        <v>67.357719642857134</v>
      </c>
      <c r="C12" s="13">
        <v>6.7203002031435213E-2</v>
      </c>
      <c r="D12" s="6">
        <v>149.99934966666669</v>
      </c>
      <c r="E12" s="13">
        <v>1.7734308365207911E-3</v>
      </c>
      <c r="F12" s="6">
        <v>265.48188449999998</v>
      </c>
      <c r="G12" s="13">
        <v>2.5715049411441501E-3</v>
      </c>
      <c r="H12" s="6">
        <v>414.10621800000001</v>
      </c>
      <c r="I12" s="13">
        <v>0</v>
      </c>
      <c r="J12" s="6">
        <v>596.16499900000008</v>
      </c>
      <c r="K12" s="13">
        <v>6.9225999821686993E-2</v>
      </c>
    </row>
    <row r="13" spans="1:11" x14ac:dyDescent="0.25">
      <c r="A13" s="2">
        <v>6</v>
      </c>
      <c r="B13" s="6">
        <v>55.933098357142846</v>
      </c>
      <c r="C13" s="13">
        <v>5.2422929734104839E-2</v>
      </c>
      <c r="D13" s="6">
        <v>125.29804133333333</v>
      </c>
      <c r="E13" s="13">
        <v>7.7389507913043443E-2</v>
      </c>
      <c r="F13" s="6">
        <v>221.577619</v>
      </c>
      <c r="G13" s="13">
        <v>4.908899996350792E-2</v>
      </c>
      <c r="H13" s="6">
        <v>346.274833</v>
      </c>
      <c r="I13" s="13">
        <v>0</v>
      </c>
      <c r="J13" s="6">
        <v>496.76903199999998</v>
      </c>
      <c r="K13" s="13">
        <v>0</v>
      </c>
    </row>
    <row r="14" spans="1:11" x14ac:dyDescent="0.25">
      <c r="A14" s="2">
        <v>7</v>
      </c>
      <c r="B14" s="6">
        <v>48.12476371428572</v>
      </c>
      <c r="C14" s="13">
        <v>6.1622923624751455E-2</v>
      </c>
      <c r="D14" s="6">
        <v>107.92060099999999</v>
      </c>
      <c r="E14" s="13">
        <v>0.15455417933135029</v>
      </c>
      <c r="F14" s="6">
        <v>190.23516699999999</v>
      </c>
      <c r="G14" s="13">
        <v>1.6363000185462259E-2</v>
      </c>
      <c r="H14" s="6">
        <v>297.04386299999999</v>
      </c>
      <c r="I14" s="13">
        <v>0</v>
      </c>
      <c r="J14" s="6">
        <v>426.45756299999999</v>
      </c>
      <c r="K14" s="13">
        <v>0</v>
      </c>
    </row>
    <row r="15" spans="1:11" x14ac:dyDescent="0.25">
      <c r="A15" s="2">
        <v>8</v>
      </c>
      <c r="B15" s="6">
        <v>42.323093571428572</v>
      </c>
      <c r="C15" s="13">
        <v>5.9798787769861431E-2</v>
      </c>
      <c r="D15" s="6">
        <v>94.597121999999999</v>
      </c>
      <c r="E15" s="13">
        <v>9.4085402551328676E-2</v>
      </c>
      <c r="F15" s="6">
        <v>166.71203600000001</v>
      </c>
      <c r="G15" s="13">
        <v>4.2440002929385011E-3</v>
      </c>
      <c r="H15" s="6">
        <v>260.09294599999998</v>
      </c>
      <c r="I15" s="13">
        <v>0</v>
      </c>
      <c r="J15" s="6">
        <v>374.34934800000002</v>
      </c>
      <c r="K15" s="13">
        <v>0</v>
      </c>
    </row>
    <row r="16" spans="1:11" x14ac:dyDescent="0.25">
      <c r="A16" s="2">
        <v>9</v>
      </c>
      <c r="B16" s="6">
        <v>37.802975000000004</v>
      </c>
      <c r="C16" s="13">
        <v>7.538077538989689E-2</v>
      </c>
      <c r="D16" s="6">
        <v>84.23181799999999</v>
      </c>
      <c r="E16" s="13">
        <v>1.5140833394770277E-2</v>
      </c>
      <c r="F16" s="6">
        <v>148.51271850000001</v>
      </c>
      <c r="G16" s="13">
        <v>0.13433749998536093</v>
      </c>
      <c r="H16" s="6">
        <v>232.02580399999999</v>
      </c>
      <c r="I16" s="13">
        <v>0</v>
      </c>
      <c r="J16" s="6">
        <v>333.39829800000001</v>
      </c>
      <c r="K16" s="13">
        <v>0</v>
      </c>
    </row>
    <row r="17" spans="1:11" x14ac:dyDescent="0.25">
      <c r="A17" s="2">
        <v>10</v>
      </c>
      <c r="B17" s="6">
        <v>34.044442857142862</v>
      </c>
      <c r="C17" s="13">
        <v>9.2106753371016564E-2</v>
      </c>
      <c r="D17" s="6">
        <v>76.019603000000004</v>
      </c>
      <c r="E17" s="13">
        <v>1.6294160210387192E-2</v>
      </c>
      <c r="F17" s="6">
        <v>134.1067755</v>
      </c>
      <c r="G17" s="13">
        <v>0.26240550000048407</v>
      </c>
      <c r="H17" s="6">
        <v>209.11237700000001</v>
      </c>
      <c r="I17" s="13">
        <v>0.13501800000346789</v>
      </c>
      <c r="J17" s="6">
        <v>299.678247</v>
      </c>
      <c r="K17" s="13">
        <v>0</v>
      </c>
    </row>
    <row r="18" spans="1:11" x14ac:dyDescent="0.25">
      <c r="A18" s="2">
        <v>11</v>
      </c>
      <c r="B18" s="6">
        <v>31.03745557142857</v>
      </c>
      <c r="C18" s="13">
        <v>3.7242424636002365E-2</v>
      </c>
      <c r="D18" s="6">
        <v>69.312320999999997</v>
      </c>
      <c r="E18" s="13">
        <v>3.3906099011695244E-2</v>
      </c>
      <c r="F18" s="6">
        <v>122.2412295</v>
      </c>
      <c r="G18" s="13">
        <v>0.22842650000126818</v>
      </c>
      <c r="H18" s="6">
        <v>190.876362</v>
      </c>
      <c r="I18" s="13">
        <v>0.50633999999848645</v>
      </c>
      <c r="J18" s="6">
        <v>273.46989000000002</v>
      </c>
      <c r="K18" s="13">
        <v>0</v>
      </c>
    </row>
    <row r="19" spans="1:11" x14ac:dyDescent="0.25">
      <c r="A19" s="2">
        <v>12</v>
      </c>
      <c r="B19" s="6">
        <v>28.72331785714286</v>
      </c>
      <c r="C19" s="13">
        <v>6.0828783279292496E-2</v>
      </c>
      <c r="D19" s="6">
        <v>63.672268250000002</v>
      </c>
      <c r="E19" s="13">
        <v>2.471251764301868E-2</v>
      </c>
      <c r="F19" s="6">
        <v>112.1080465</v>
      </c>
      <c r="G19" s="13">
        <v>1.7448499987567038E-2</v>
      </c>
      <c r="H19" s="6">
        <v>174.82682649999998</v>
      </c>
      <c r="I19" s="13">
        <v>5.3027500048680586E-2</v>
      </c>
      <c r="J19" s="6">
        <v>250.28523799999999</v>
      </c>
      <c r="K19" s="13">
        <v>0</v>
      </c>
    </row>
    <row r="20" spans="1:11" x14ac:dyDescent="0.25">
      <c r="A20" s="2">
        <v>13</v>
      </c>
      <c r="B20" s="6">
        <v>26.532556499999998</v>
      </c>
      <c r="C20" s="13">
        <v>4.8561100090133577E-2</v>
      </c>
      <c r="D20" s="6"/>
      <c r="E20" s="13"/>
      <c r="F20" s="6">
        <v>103.98804200000001</v>
      </c>
      <c r="G20" s="13">
        <v>0.13112499999326233</v>
      </c>
      <c r="H20" s="6"/>
      <c r="I20" s="13"/>
      <c r="J20" s="6">
        <v>232.60822099999999</v>
      </c>
      <c r="K20" s="13">
        <v>0</v>
      </c>
    </row>
    <row r="21" spans="1:11" x14ac:dyDescent="0.25">
      <c r="A21" s="2">
        <v>14</v>
      </c>
      <c r="B21" s="6">
        <v>24.744356</v>
      </c>
      <c r="C21" s="13">
        <v>4.2115090689192149E-2</v>
      </c>
      <c r="D21" s="6"/>
      <c r="E21" s="13"/>
      <c r="F21" s="6">
        <v>96.657055499999998</v>
      </c>
      <c r="G21" s="13">
        <v>0.1096415000011812</v>
      </c>
      <c r="H21" s="6"/>
      <c r="I21" s="13"/>
      <c r="J21" s="6">
        <v>216.96687600000001</v>
      </c>
      <c r="K21" s="13">
        <v>0</v>
      </c>
    </row>
    <row r="22" spans="1:11" x14ac:dyDescent="0.25">
      <c r="A22" s="2">
        <v>15</v>
      </c>
      <c r="B22" s="6">
        <v>23.187750166666664</v>
      </c>
      <c r="C22" s="13">
        <v>3.7011616778856643E-2</v>
      </c>
      <c r="D22" s="6"/>
      <c r="E22" s="13"/>
      <c r="F22" s="6">
        <v>90.329803999999996</v>
      </c>
      <c r="G22" s="13">
        <v>5.9475000012722087E-2</v>
      </c>
      <c r="H22" s="6"/>
      <c r="I22" s="13"/>
      <c r="J22" s="6">
        <v>202.26736299999999</v>
      </c>
      <c r="K22" s="13">
        <v>0</v>
      </c>
    </row>
    <row r="23" spans="1:11" x14ac:dyDescent="0.25">
      <c r="A23" s="2">
        <v>16</v>
      </c>
      <c r="B23" s="6">
        <v>21.801792666666667</v>
      </c>
      <c r="C23" s="13">
        <v>4.4383662597097549E-2</v>
      </c>
      <c r="D23" s="6"/>
      <c r="E23" s="13"/>
      <c r="F23" s="6">
        <v>84.949720999999997</v>
      </c>
      <c r="G23" s="13">
        <v>3.8263999995595009E-2</v>
      </c>
      <c r="H23" s="6"/>
      <c r="I23" s="13"/>
      <c r="J23" s="6">
        <v>189.77555699999999</v>
      </c>
      <c r="K23" s="13">
        <v>0</v>
      </c>
    </row>
    <row r="24" spans="1:11" x14ac:dyDescent="0.25">
      <c r="A24" s="2">
        <v>17</v>
      </c>
      <c r="B24" s="6">
        <v>20.636945666666666</v>
      </c>
      <c r="C24" s="13">
        <v>2.8841121323106164E-2</v>
      </c>
      <c r="D24" s="6"/>
      <c r="E24" s="13"/>
      <c r="F24" s="6">
        <v>80.066247500000003</v>
      </c>
      <c r="G24" s="13">
        <v>1.6914999575376409E-3</v>
      </c>
      <c r="H24" s="6"/>
      <c r="I24" s="13"/>
      <c r="J24" s="6">
        <v>178.82491999999999</v>
      </c>
      <c r="K24" s="13">
        <v>0</v>
      </c>
    </row>
    <row r="25" spans="1:11" x14ac:dyDescent="0.25">
      <c r="A25" s="2">
        <v>18</v>
      </c>
      <c r="B25" s="6">
        <v>19.546373333333335</v>
      </c>
      <c r="C25" s="13">
        <v>5.5221080589479811E-2</v>
      </c>
      <c r="D25" s="6"/>
      <c r="E25" s="13"/>
      <c r="F25" s="6">
        <v>75.971120500000012</v>
      </c>
      <c r="G25" s="13">
        <v>6.1242499987986442E-2</v>
      </c>
      <c r="H25" s="6"/>
      <c r="I25" s="13"/>
      <c r="J25" s="6">
        <v>169.036303</v>
      </c>
      <c r="K25" s="13">
        <v>0</v>
      </c>
    </row>
    <row r="26" spans="1:11" x14ac:dyDescent="0.25">
      <c r="A26" s="2">
        <v>19</v>
      </c>
      <c r="B26" s="6">
        <v>18.621435333333334</v>
      </c>
      <c r="C26" s="13">
        <v>3.628887506545881E-2</v>
      </c>
      <c r="D26" s="6"/>
      <c r="E26" s="13"/>
      <c r="F26" s="6">
        <v>71.966386999999997</v>
      </c>
      <c r="G26" s="13">
        <v>5.6853000006937084E-2</v>
      </c>
      <c r="H26" s="6"/>
      <c r="I26" s="13"/>
      <c r="J26" s="6">
        <v>160.38318200000001</v>
      </c>
      <c r="K26" s="13">
        <v>0</v>
      </c>
    </row>
    <row r="27" spans="1:11" x14ac:dyDescent="0.25">
      <c r="A27" s="2">
        <v>20</v>
      </c>
      <c r="B27" s="6">
        <v>17.719269333333333</v>
      </c>
      <c r="C27" s="13">
        <v>5.024338082721172E-2</v>
      </c>
      <c r="D27" s="6"/>
      <c r="E27" s="13"/>
      <c r="F27" s="6">
        <v>68.532732999999993</v>
      </c>
      <c r="G27" s="13">
        <v>2.5716999999133874E-2</v>
      </c>
      <c r="H27" s="6"/>
      <c r="I27" s="13"/>
      <c r="J27" s="6">
        <v>152.48086599999999</v>
      </c>
      <c r="K27" s="13">
        <v>0</v>
      </c>
    </row>
    <row r="28" spans="1:11" x14ac:dyDescent="0.25">
      <c r="A28" s="2">
        <v>21</v>
      </c>
      <c r="B28" s="6">
        <v>16.977271666666667</v>
      </c>
      <c r="C28" s="13">
        <v>3.3654754215082253E-2</v>
      </c>
      <c r="D28" s="6"/>
      <c r="E28" s="13"/>
      <c r="F28" s="6">
        <v>65.370329499999997</v>
      </c>
      <c r="G28" s="13">
        <v>1.9642500016410016E-2</v>
      </c>
      <c r="H28" s="6"/>
      <c r="I28" s="13"/>
      <c r="J28" s="6">
        <v>145.86166800000001</v>
      </c>
      <c r="K28" s="13">
        <v>0</v>
      </c>
    </row>
    <row r="29" spans="1:11" x14ac:dyDescent="0.25">
      <c r="A29" s="2">
        <v>22</v>
      </c>
      <c r="B29" s="6">
        <v>16.329103833333331</v>
      </c>
      <c r="C29" s="13">
        <v>7.0433356419818641E-2</v>
      </c>
      <c r="D29" s="6"/>
      <c r="E29" s="13"/>
      <c r="F29" s="6">
        <v>62.644377500000004</v>
      </c>
      <c r="G29" s="13">
        <v>5.1627499994216834E-2</v>
      </c>
      <c r="H29" s="6"/>
      <c r="I29" s="13"/>
      <c r="J29" s="6">
        <v>138.74241599999999</v>
      </c>
      <c r="K29" s="13">
        <v>0</v>
      </c>
    </row>
    <row r="30" spans="1:11" x14ac:dyDescent="0.25">
      <c r="A30" s="2">
        <v>23</v>
      </c>
      <c r="B30" s="6">
        <v>15.630143166666668</v>
      </c>
      <c r="C30" s="13">
        <v>4.0718755323202988E-2</v>
      </c>
      <c r="D30" s="6"/>
      <c r="E30" s="13"/>
      <c r="F30" s="6">
        <v>59.932746999999999</v>
      </c>
      <c r="G30" s="13">
        <v>5.8492999999927409E-2</v>
      </c>
      <c r="H30" s="6"/>
      <c r="I30" s="13"/>
      <c r="J30" s="6">
        <v>133.45555899999999</v>
      </c>
      <c r="K30" s="13">
        <v>0</v>
      </c>
    </row>
    <row r="31" spans="1:11" x14ac:dyDescent="0.25">
      <c r="A31" s="2">
        <v>24</v>
      </c>
      <c r="B31" s="6">
        <v>15.179443333333333</v>
      </c>
      <c r="C31" s="13">
        <v>0.10776978134058715</v>
      </c>
      <c r="D31" s="6"/>
      <c r="E31" s="13"/>
      <c r="F31" s="6">
        <v>57.120248500000002</v>
      </c>
      <c r="G31" s="13">
        <v>5.0224499998691753E-2</v>
      </c>
      <c r="H31" s="6"/>
      <c r="I31" s="13"/>
      <c r="J31" s="6">
        <v>128.750753</v>
      </c>
      <c r="K31" s="13">
        <v>0</v>
      </c>
    </row>
    <row r="32" spans="1:11" x14ac:dyDescent="0.25">
      <c r="A32" s="2">
        <v>25</v>
      </c>
      <c r="B32" s="6">
        <v>15.310846500000002</v>
      </c>
      <c r="C32" s="13">
        <v>0.41643644234456667</v>
      </c>
      <c r="D32" s="6"/>
      <c r="E32" s="13"/>
      <c r="F32" s="6">
        <v>57.425684500000003</v>
      </c>
      <c r="G32" s="13">
        <v>0.21418449999898229</v>
      </c>
      <c r="H32" s="6"/>
      <c r="I32" s="13"/>
      <c r="J32" s="6">
        <v>126.626953</v>
      </c>
      <c r="K32" s="13">
        <v>0</v>
      </c>
    </row>
    <row r="33" spans="1:11" x14ac:dyDescent="0.25">
      <c r="A33" s="2">
        <v>26</v>
      </c>
      <c r="B33" s="6">
        <v>15.318712666666668</v>
      </c>
      <c r="C33" s="13">
        <v>0.6719130770778311</v>
      </c>
      <c r="D33" s="6"/>
      <c r="E33" s="13"/>
      <c r="F33" s="6">
        <v>56.181583500000002</v>
      </c>
      <c r="G33" s="13">
        <v>0.6694515000000717</v>
      </c>
      <c r="H33" s="6"/>
      <c r="I33" s="13"/>
      <c r="J33" s="6">
        <v>124.125953</v>
      </c>
      <c r="K33" s="13">
        <v>0</v>
      </c>
    </row>
    <row r="34" spans="1:11" x14ac:dyDescent="0.25">
      <c r="A34" s="2">
        <v>27</v>
      </c>
      <c r="B34" s="6">
        <v>14.614170499999998</v>
      </c>
      <c r="C34" s="13">
        <v>0.10445587715395957</v>
      </c>
      <c r="D34" s="6"/>
      <c r="E34" s="13"/>
      <c r="F34" s="6">
        <v>53.880075500000004</v>
      </c>
      <c r="G34" s="13">
        <v>0.29212049999977208</v>
      </c>
      <c r="H34" s="6"/>
      <c r="I34" s="13"/>
      <c r="J34" s="6">
        <v>119.69910400000001</v>
      </c>
      <c r="K34" s="13">
        <v>0</v>
      </c>
    </row>
    <row r="35" spans="1:11" x14ac:dyDescent="0.25">
      <c r="A35" s="2">
        <v>28</v>
      </c>
      <c r="B35" s="6">
        <v>15.041751833333334</v>
      </c>
      <c r="C35" s="13">
        <v>0.46030804504569328</v>
      </c>
      <c r="D35" s="6"/>
      <c r="E35" s="13"/>
      <c r="F35" s="6">
        <v>56.703390999999996</v>
      </c>
      <c r="G35" s="13">
        <v>1.4520320000001259</v>
      </c>
      <c r="H35" s="6"/>
      <c r="I35" s="13"/>
      <c r="J35" s="6">
        <v>117.739696</v>
      </c>
      <c r="K35" s="13">
        <v>0</v>
      </c>
    </row>
    <row r="36" spans="1:11" x14ac:dyDescent="0.25">
      <c r="A36" s="2">
        <v>29</v>
      </c>
      <c r="B36" s="6">
        <v>14.926566166666666</v>
      </c>
      <c r="C36" s="13">
        <v>0.65009403864684412</v>
      </c>
      <c r="D36" s="6"/>
      <c r="E36" s="13"/>
      <c r="F36" s="6">
        <v>53.341972999999996</v>
      </c>
      <c r="G36" s="13">
        <v>0.4957800000003143</v>
      </c>
      <c r="H36" s="6"/>
      <c r="I36" s="13"/>
      <c r="J36" s="6">
        <v>121.80685099999999</v>
      </c>
      <c r="K36" s="13">
        <v>0</v>
      </c>
    </row>
    <row r="37" spans="1:11" x14ac:dyDescent="0.25">
      <c r="A37" s="2">
        <v>30</v>
      </c>
      <c r="B37" s="6">
        <v>14.374926</v>
      </c>
      <c r="C37" s="13">
        <v>0.54538628414853751</v>
      </c>
      <c r="D37" s="6"/>
      <c r="E37" s="13"/>
      <c r="F37" s="6">
        <v>53.317558499999997</v>
      </c>
      <c r="G37" s="13">
        <v>1.079377499999854</v>
      </c>
      <c r="H37" s="6"/>
      <c r="I37" s="13"/>
      <c r="J37" s="6">
        <v>118.28467999999999</v>
      </c>
      <c r="K37" s="13">
        <v>0</v>
      </c>
    </row>
    <row r="38" spans="1:11" x14ac:dyDescent="0.25">
      <c r="A38" s="2">
        <v>31</v>
      </c>
      <c r="B38" s="6">
        <v>14.357612500000002</v>
      </c>
      <c r="C38" s="13">
        <v>1.2425338805793467</v>
      </c>
      <c r="D38" s="6"/>
      <c r="E38" s="13"/>
      <c r="F38" s="6">
        <v>52.255019000000004</v>
      </c>
      <c r="G38" s="13">
        <v>0.94088100000011066</v>
      </c>
      <c r="H38" s="6"/>
      <c r="I38" s="13"/>
      <c r="J38" s="6">
        <v>113.91307399999999</v>
      </c>
      <c r="K38" s="13">
        <v>0</v>
      </c>
    </row>
    <row r="39" spans="1:11" x14ac:dyDescent="0.25">
      <c r="A39" s="2">
        <v>32</v>
      </c>
      <c r="B39" s="6">
        <v>14.726694166666666</v>
      </c>
      <c r="C39" s="13">
        <v>1.3176044791120638</v>
      </c>
      <c r="D39" s="6"/>
      <c r="E39" s="13"/>
      <c r="F39" s="6">
        <v>51.562831000000003</v>
      </c>
      <c r="G39" s="13">
        <v>1.4935470000000381</v>
      </c>
      <c r="H39" s="6"/>
      <c r="I39" s="13"/>
      <c r="J39" s="6">
        <v>109.55521899999999</v>
      </c>
      <c r="K39" s="13">
        <v>0</v>
      </c>
    </row>
    <row r="40" spans="1:11" x14ac:dyDescent="0.25">
      <c r="A40" s="2">
        <v>33</v>
      </c>
      <c r="B40" s="6">
        <v>14.928044333333332</v>
      </c>
      <c r="C40" s="13">
        <v>0.95233670920368818</v>
      </c>
      <c r="D40" s="6"/>
      <c r="E40" s="13"/>
      <c r="F40" s="6">
        <v>52.735141999999996</v>
      </c>
      <c r="G40" s="13">
        <v>0.79627400000029591</v>
      </c>
      <c r="H40" s="6"/>
      <c r="I40" s="13"/>
      <c r="J40" s="6">
        <v>112.66564</v>
      </c>
      <c r="K40" s="13">
        <v>0</v>
      </c>
    </row>
    <row r="41" spans="1:11" x14ac:dyDescent="0.25">
      <c r="A41" s="2">
        <v>34</v>
      </c>
      <c r="B41" s="6">
        <v>14.775562833333332</v>
      </c>
      <c r="C41" s="13">
        <v>1.4761833459259623</v>
      </c>
      <c r="D41" s="6"/>
      <c r="E41" s="13"/>
      <c r="F41" s="6">
        <v>54.640861000000001</v>
      </c>
      <c r="G41" s="13">
        <v>7.4502550000000358</v>
      </c>
      <c r="H41" s="6"/>
      <c r="I41" s="13"/>
      <c r="J41" s="6">
        <v>106.755137</v>
      </c>
      <c r="K41" s="13">
        <v>0</v>
      </c>
    </row>
    <row r="42" spans="1:11" x14ac:dyDescent="0.25">
      <c r="A42" s="2">
        <v>35</v>
      </c>
      <c r="B42" s="6">
        <v>13.793865333333335</v>
      </c>
      <c r="C42" s="13">
        <v>0.39811869528723676</v>
      </c>
      <c r="D42" s="6"/>
      <c r="E42" s="13"/>
      <c r="F42" s="6">
        <v>52.583441000000001</v>
      </c>
      <c r="G42" s="13">
        <v>2.4350770000001014</v>
      </c>
      <c r="H42" s="6"/>
      <c r="I42" s="13"/>
      <c r="J42" s="6">
        <v>101.626099</v>
      </c>
      <c r="K42" s="13">
        <v>0</v>
      </c>
    </row>
    <row r="43" spans="1:11" x14ac:dyDescent="0.25">
      <c r="A43" s="2">
        <v>36</v>
      </c>
      <c r="B43" s="6">
        <v>16.386073666666665</v>
      </c>
      <c r="C43" s="13">
        <v>3.3079656251368283</v>
      </c>
      <c r="D43" s="6"/>
      <c r="E43" s="13"/>
      <c r="F43" s="6">
        <v>54.842095999999998</v>
      </c>
      <c r="G43" s="13">
        <v>2.476023000000096</v>
      </c>
      <c r="H43" s="6"/>
      <c r="I43" s="13"/>
      <c r="J43" s="6">
        <v>102.03892999999999</v>
      </c>
      <c r="K43" s="13">
        <v>0</v>
      </c>
    </row>
    <row r="44" spans="1:11" x14ac:dyDescent="0.25">
      <c r="A44" s="2">
        <v>37</v>
      </c>
      <c r="B44" s="6">
        <v>14.828474666666667</v>
      </c>
      <c r="C44" s="13">
        <v>1.8104908322755613</v>
      </c>
      <c r="D44" s="6"/>
      <c r="E44" s="13"/>
      <c r="F44" s="6">
        <v>51.119478999999998</v>
      </c>
      <c r="G44" s="13">
        <v>1.1851400000000853</v>
      </c>
      <c r="H44" s="6"/>
      <c r="I44" s="13"/>
      <c r="J44" s="6">
        <v>107.867651</v>
      </c>
      <c r="K44" s="13">
        <v>0</v>
      </c>
    </row>
    <row r="45" spans="1:11" x14ac:dyDescent="0.25">
      <c r="A45" s="2">
        <v>38</v>
      </c>
      <c r="B45" s="6">
        <v>14.622530666666668</v>
      </c>
      <c r="C45" s="13">
        <v>3.3761369809258124</v>
      </c>
      <c r="D45" s="6"/>
      <c r="E45" s="13"/>
      <c r="F45" s="6">
        <v>56.011256000000003</v>
      </c>
      <c r="G45" s="13">
        <v>5.3401409999999379</v>
      </c>
      <c r="H45" s="6"/>
      <c r="I45" s="13"/>
      <c r="J45" s="6">
        <v>97.435497999999995</v>
      </c>
      <c r="K45" s="13">
        <v>0</v>
      </c>
    </row>
    <row r="46" spans="1:11" x14ac:dyDescent="0.25">
      <c r="A46" s="2">
        <v>39</v>
      </c>
      <c r="B46" s="6">
        <v>13.900480333333332</v>
      </c>
      <c r="C46" s="13">
        <v>1.4559147284390921</v>
      </c>
      <c r="D46" s="6"/>
      <c r="E46" s="13"/>
      <c r="F46" s="6">
        <v>52.752298500000002</v>
      </c>
      <c r="G46" s="13">
        <v>0.41684549999979875</v>
      </c>
      <c r="H46" s="6"/>
      <c r="I46" s="13"/>
      <c r="J46" s="6">
        <v>97.312822999999995</v>
      </c>
      <c r="K46" s="13">
        <v>0</v>
      </c>
    </row>
    <row r="47" spans="1:11" x14ac:dyDescent="0.25">
      <c r="A47" s="2">
        <v>40</v>
      </c>
      <c r="B47" s="6">
        <v>14.420785</v>
      </c>
      <c r="C47" s="13">
        <v>1.851605183816291</v>
      </c>
      <c r="D47" s="6"/>
      <c r="E47" s="13"/>
      <c r="F47" s="6">
        <v>49.211495499999998</v>
      </c>
      <c r="G47" s="13">
        <v>2.8814695000000565</v>
      </c>
      <c r="H47" s="6"/>
      <c r="I47" s="13"/>
      <c r="J47" s="6">
        <v>103.221982</v>
      </c>
      <c r="K47" s="13">
        <v>0</v>
      </c>
    </row>
    <row r="48" spans="1:11" x14ac:dyDescent="0.25">
      <c r="A48" s="2">
        <v>41</v>
      </c>
      <c r="B48" s="6">
        <v>17.789182333333333</v>
      </c>
      <c r="C48" s="13">
        <v>8.4938963974044626</v>
      </c>
      <c r="D48" s="6"/>
      <c r="E48" s="13"/>
      <c r="F48" s="6">
        <v>47.655804000000003</v>
      </c>
      <c r="G48" s="13">
        <v>2.4514079999999052</v>
      </c>
      <c r="H48" s="6"/>
      <c r="I48" s="13"/>
      <c r="J48" s="6">
        <v>101.81588499999999</v>
      </c>
      <c r="K48" s="13">
        <v>0</v>
      </c>
    </row>
    <row r="49" spans="1:11" x14ac:dyDescent="0.25">
      <c r="A49" s="2">
        <v>42</v>
      </c>
      <c r="B49" s="6">
        <v>21.296362166666665</v>
      </c>
      <c r="C49" s="13">
        <v>9.6799536763197267</v>
      </c>
      <c r="D49" s="6"/>
      <c r="E49" s="13"/>
      <c r="F49" s="6">
        <v>47.204041500000002</v>
      </c>
      <c r="G49" s="13">
        <v>0.86819349999965945</v>
      </c>
      <c r="H49" s="6"/>
      <c r="I49" s="13"/>
      <c r="J49" s="6">
        <v>96.538859000000002</v>
      </c>
      <c r="K49" s="13">
        <v>0</v>
      </c>
    </row>
    <row r="50" spans="1:11" x14ac:dyDescent="0.25">
      <c r="A50" s="2">
        <v>43</v>
      </c>
      <c r="B50" s="6">
        <v>13.209453333333334</v>
      </c>
      <c r="C50" s="13">
        <v>0.73267505939253919</v>
      </c>
      <c r="D50" s="6"/>
      <c r="E50" s="13"/>
      <c r="F50" s="6">
        <v>53.088323500000001</v>
      </c>
      <c r="G50" s="13">
        <v>1.6351774999999895</v>
      </c>
      <c r="H50" s="6"/>
      <c r="I50" s="13"/>
      <c r="J50" s="6">
        <v>88.537946000000005</v>
      </c>
      <c r="K50" s="13">
        <v>0</v>
      </c>
    </row>
    <row r="51" spans="1:11" x14ac:dyDescent="0.25">
      <c r="A51" s="2">
        <v>44</v>
      </c>
      <c r="B51" s="6">
        <v>14.147486333333333</v>
      </c>
      <c r="C51" s="13">
        <v>2.1482385422490933</v>
      </c>
      <c r="D51" s="6"/>
      <c r="E51" s="13"/>
      <c r="F51" s="6">
        <v>52.390852500000001</v>
      </c>
      <c r="G51" s="13">
        <v>4.6561265000000125</v>
      </c>
      <c r="H51" s="6"/>
      <c r="I51" s="13"/>
      <c r="J51" s="6">
        <v>95.922841000000005</v>
      </c>
      <c r="K51" s="13">
        <v>0</v>
      </c>
    </row>
    <row r="52" spans="1:11" x14ac:dyDescent="0.25">
      <c r="A52" s="2">
        <v>45</v>
      </c>
      <c r="B52" s="6">
        <v>17.748612333333334</v>
      </c>
      <c r="C52" s="13">
        <v>3.5633770844537143</v>
      </c>
      <c r="D52" s="6"/>
      <c r="E52" s="13"/>
      <c r="F52" s="6">
        <v>59.469440000000006</v>
      </c>
      <c r="G52" s="13">
        <v>2.9891329999999319</v>
      </c>
      <c r="H52" s="6"/>
      <c r="I52" s="13"/>
      <c r="J52" s="6">
        <v>95.871381</v>
      </c>
      <c r="K52" s="13">
        <v>0</v>
      </c>
    </row>
    <row r="53" spans="1:11" x14ac:dyDescent="0.25">
      <c r="A53" s="2">
        <v>46</v>
      </c>
      <c r="B53" s="6">
        <v>20.194020333333331</v>
      </c>
      <c r="C53" s="13">
        <v>7.2499493793722438</v>
      </c>
      <c r="D53" s="6"/>
      <c r="E53" s="13"/>
      <c r="F53" s="6">
        <v>50.554153499999998</v>
      </c>
      <c r="G53" s="13">
        <v>3.3197695000000045</v>
      </c>
      <c r="H53" s="6"/>
      <c r="I53" s="13"/>
      <c r="J53" s="6">
        <v>96.847545999999994</v>
      </c>
      <c r="K53" s="13">
        <v>0</v>
      </c>
    </row>
    <row r="54" spans="1:11" x14ac:dyDescent="0.25">
      <c r="A54" s="2">
        <v>47</v>
      </c>
      <c r="B54" s="6">
        <v>14.633317333333332</v>
      </c>
      <c r="C54" s="13">
        <v>2.3818313951721897</v>
      </c>
      <c r="D54" s="6"/>
      <c r="E54" s="13"/>
      <c r="F54" s="6">
        <v>60.965265500000001</v>
      </c>
      <c r="G54" s="13">
        <v>0.21106450000009699</v>
      </c>
      <c r="H54" s="6"/>
      <c r="I54" s="13"/>
      <c r="J54" s="6">
        <v>84.768797000000006</v>
      </c>
      <c r="K54" s="13">
        <v>0</v>
      </c>
    </row>
    <row r="55" spans="1:11" x14ac:dyDescent="0.25">
      <c r="A55" s="2">
        <v>48</v>
      </c>
      <c r="B55" s="6">
        <v>19.54638233333333</v>
      </c>
      <c r="C55" s="13">
        <v>7.6855686576556534</v>
      </c>
      <c r="D55" s="6"/>
      <c r="E55" s="13"/>
      <c r="F55" s="6">
        <v>51.194154999999995</v>
      </c>
      <c r="G55" s="13">
        <v>0.1540170000015427</v>
      </c>
      <c r="H55" s="6"/>
      <c r="I55" s="13"/>
      <c r="J55" s="6">
        <v>88.434338999999994</v>
      </c>
      <c r="K55" s="13">
        <v>0</v>
      </c>
    </row>
    <row r="56" spans="1:11" x14ac:dyDescent="0.25">
      <c r="A56" s="2">
        <v>49</v>
      </c>
      <c r="B56" s="6">
        <v>14.786777000000001</v>
      </c>
      <c r="C56" s="13">
        <v>3.2788752264566741</v>
      </c>
      <c r="D56" s="6"/>
      <c r="E56" s="13"/>
      <c r="F56" s="6">
        <v>46.568174999999997</v>
      </c>
      <c r="G56" s="13">
        <v>2.7140120000000558</v>
      </c>
      <c r="H56" s="6"/>
      <c r="I56" s="13"/>
      <c r="J56" s="6">
        <v>87.428740000000005</v>
      </c>
      <c r="K56" s="13">
        <v>0</v>
      </c>
    </row>
    <row r="57" spans="1:11" x14ac:dyDescent="0.25">
      <c r="A57" s="2">
        <v>50</v>
      </c>
      <c r="B57" s="6">
        <v>19.761842333333334</v>
      </c>
      <c r="C57" s="13">
        <v>6.1033638066374634</v>
      </c>
      <c r="D57" s="6"/>
      <c r="E57" s="13"/>
      <c r="F57" s="6">
        <v>43.7504925</v>
      </c>
      <c r="G57" s="13">
        <v>0.65417949999988312</v>
      </c>
      <c r="H57" s="6"/>
      <c r="I57" s="13"/>
      <c r="J57" s="6">
        <v>82.374166000000002</v>
      </c>
      <c r="K57" s="13">
        <v>0</v>
      </c>
    </row>
    <row r="58" spans="1:11" x14ac:dyDescent="0.25">
      <c r="A58" s="2">
        <v>51</v>
      </c>
      <c r="B58" s="6">
        <v>12.880716833333333</v>
      </c>
      <c r="C58" s="13">
        <v>1.3693981540507014</v>
      </c>
      <c r="D58" s="6"/>
      <c r="E58" s="13"/>
      <c r="F58" s="6">
        <v>50.660526500000003</v>
      </c>
      <c r="G58" s="13">
        <v>2.8177664999998893</v>
      </c>
      <c r="H58" s="6"/>
      <c r="I58" s="13"/>
      <c r="J58" s="6">
        <v>92.762094000000005</v>
      </c>
      <c r="K58" s="13">
        <v>0</v>
      </c>
    </row>
    <row r="59" spans="1:11" x14ac:dyDescent="0.25">
      <c r="A59" s="2">
        <v>52</v>
      </c>
      <c r="B59" s="6">
        <v>13.413809333333335</v>
      </c>
      <c r="C59" s="13">
        <v>1.2425203626998758</v>
      </c>
      <c r="D59" s="6"/>
      <c r="E59" s="13"/>
      <c r="F59" s="6">
        <v>54.931307000000004</v>
      </c>
      <c r="G59" s="13">
        <v>6.9092280000000095</v>
      </c>
      <c r="H59" s="6"/>
      <c r="I59" s="13"/>
      <c r="J59" s="6">
        <v>92.73075</v>
      </c>
      <c r="K59" s="13">
        <v>0</v>
      </c>
    </row>
    <row r="60" spans="1:11" x14ac:dyDescent="0.25">
      <c r="A60" s="2">
        <v>53</v>
      </c>
      <c r="B60" s="6">
        <v>16.691537500000003</v>
      </c>
      <c r="C60" s="13">
        <v>4.9178707561866881</v>
      </c>
      <c r="D60" s="6"/>
      <c r="E60" s="13"/>
      <c r="F60" s="6">
        <v>50.342199999999998</v>
      </c>
      <c r="G60" s="13">
        <v>3.0587179999999359</v>
      </c>
      <c r="H60" s="6"/>
      <c r="I60" s="13"/>
      <c r="J60" s="6">
        <v>89.07423</v>
      </c>
      <c r="K60" s="13">
        <v>0</v>
      </c>
    </row>
    <row r="61" spans="1:11" x14ac:dyDescent="0.25">
      <c r="A61" s="2">
        <v>54</v>
      </c>
      <c r="B61" s="6">
        <v>18.099508333333329</v>
      </c>
      <c r="C61" s="13">
        <v>4.108269558439126</v>
      </c>
      <c r="D61" s="6"/>
      <c r="E61" s="13"/>
      <c r="F61" s="6">
        <v>45.252343500000002</v>
      </c>
      <c r="G61" s="13">
        <v>2.7004485000000273</v>
      </c>
      <c r="H61" s="6"/>
      <c r="I61" s="13"/>
      <c r="J61" s="6">
        <v>81.472426999999996</v>
      </c>
      <c r="K61" s="13">
        <v>0</v>
      </c>
    </row>
    <row r="62" spans="1:11" x14ac:dyDescent="0.25">
      <c r="A62" s="2">
        <v>55</v>
      </c>
      <c r="B62" s="6">
        <v>22.015960333333336</v>
      </c>
      <c r="C62" s="13">
        <v>8.4220645508069598</v>
      </c>
      <c r="D62" s="6"/>
      <c r="E62" s="13"/>
      <c r="F62" s="6">
        <v>48.569331500000004</v>
      </c>
      <c r="G62" s="13">
        <v>2.4109174999999734</v>
      </c>
      <c r="H62" s="6"/>
      <c r="I62" s="13"/>
      <c r="J62" s="6">
        <v>84.429963000000001</v>
      </c>
      <c r="K62" s="13">
        <v>0</v>
      </c>
    </row>
    <row r="63" spans="1:11" x14ac:dyDescent="0.25">
      <c r="A63" s="2">
        <v>56</v>
      </c>
      <c r="B63" s="6">
        <v>15.854980666666668</v>
      </c>
      <c r="C63" s="13">
        <v>2.6517183153037864</v>
      </c>
      <c r="D63" s="6"/>
      <c r="E63" s="13"/>
      <c r="F63" s="6">
        <v>47.890387000000004</v>
      </c>
      <c r="G63" s="13">
        <v>3.4956339999999764</v>
      </c>
      <c r="H63" s="6"/>
      <c r="I63" s="13"/>
      <c r="J63" s="6">
        <v>83.925219999999996</v>
      </c>
      <c r="K63" s="13">
        <v>0</v>
      </c>
    </row>
    <row r="64" spans="1:11" x14ac:dyDescent="0.25">
      <c r="A64" s="2">
        <v>57</v>
      </c>
      <c r="B64" s="6">
        <v>20.326654333333334</v>
      </c>
      <c r="C64" s="13">
        <v>5.4212973292000779</v>
      </c>
      <c r="D64" s="6"/>
      <c r="E64" s="13"/>
      <c r="F64" s="6">
        <v>48.927052500000002</v>
      </c>
      <c r="G64" s="13">
        <v>9.1614999558751672E-3</v>
      </c>
      <c r="H64" s="6"/>
      <c r="I64" s="13"/>
      <c r="J64" s="6">
        <v>83.407174999999995</v>
      </c>
      <c r="K64" s="13">
        <v>0</v>
      </c>
    </row>
    <row r="65" spans="1:11" x14ac:dyDescent="0.25">
      <c r="A65" s="2">
        <v>58</v>
      </c>
      <c r="B65" s="6">
        <v>18.068352166666671</v>
      </c>
      <c r="C65" s="13">
        <v>4.6160348100741251</v>
      </c>
      <c r="D65" s="6"/>
      <c r="E65" s="13"/>
      <c r="F65" s="6">
        <v>51.852208500000003</v>
      </c>
      <c r="G65" s="13">
        <v>4.931397499999937</v>
      </c>
      <c r="H65" s="6"/>
      <c r="I65" s="13"/>
      <c r="J65" s="6">
        <v>81.383899999999997</v>
      </c>
      <c r="K65" s="13">
        <v>0</v>
      </c>
    </row>
    <row r="66" spans="1:11" x14ac:dyDescent="0.25">
      <c r="A66" s="2">
        <v>59</v>
      </c>
      <c r="B66" s="6">
        <v>18.585793833333337</v>
      </c>
      <c r="C66" s="13">
        <v>3.8563598518613076</v>
      </c>
      <c r="D66" s="6"/>
      <c r="E66" s="13"/>
      <c r="F66" s="6">
        <v>46.810681000000002</v>
      </c>
      <c r="G66" s="13">
        <v>9.8631010000000039</v>
      </c>
      <c r="H66" s="6"/>
      <c r="I66" s="13"/>
      <c r="J66" s="6">
        <v>80.550257999999999</v>
      </c>
      <c r="K66" s="13">
        <v>0</v>
      </c>
    </row>
    <row r="67" spans="1:11" x14ac:dyDescent="0.25">
      <c r="A67" s="2">
        <v>60</v>
      </c>
      <c r="B67" s="6">
        <v>20.728350333333331</v>
      </c>
      <c r="C67" s="13">
        <v>1.8699932542351634</v>
      </c>
      <c r="D67" s="6"/>
      <c r="E67" s="13"/>
      <c r="F67" s="6">
        <v>47.468882499999999</v>
      </c>
      <c r="G67" s="13">
        <v>8.9434205000000198</v>
      </c>
      <c r="H67" s="6"/>
      <c r="I67" s="13"/>
      <c r="J67" s="6">
        <v>79.713228000000001</v>
      </c>
      <c r="K67" s="13">
        <v>0</v>
      </c>
    </row>
    <row r="68" spans="1:11" x14ac:dyDescent="0.25">
      <c r="A68" s="2">
        <v>61</v>
      </c>
      <c r="B68" s="6">
        <v>19.171195666666666</v>
      </c>
      <c r="C68" s="13">
        <v>9.6857083870239453</v>
      </c>
      <c r="D68" s="6"/>
      <c r="E68" s="13"/>
      <c r="F68" s="6">
        <v>45.312976999999997</v>
      </c>
      <c r="G68" s="13">
        <v>10.443955999999998</v>
      </c>
      <c r="H68" s="6"/>
      <c r="I68" s="13"/>
      <c r="J68" s="6">
        <v>72.263093999999995</v>
      </c>
      <c r="K68" s="13">
        <v>0</v>
      </c>
    </row>
    <row r="69" spans="1:11" x14ac:dyDescent="0.25">
      <c r="A69" s="2">
        <v>62</v>
      </c>
      <c r="B69" s="6">
        <v>17.818793833333334</v>
      </c>
      <c r="C69" s="13">
        <v>4.4240498551869667</v>
      </c>
      <c r="D69" s="6"/>
      <c r="E69" s="13"/>
      <c r="F69" s="6">
        <v>46.5663105</v>
      </c>
      <c r="G69" s="13">
        <v>8.9648595000000011</v>
      </c>
      <c r="H69" s="6"/>
      <c r="I69" s="13"/>
      <c r="J69" s="6">
        <v>77.989759000000006</v>
      </c>
      <c r="K69" s="13">
        <v>0</v>
      </c>
    </row>
    <row r="70" spans="1:11" x14ac:dyDescent="0.25">
      <c r="A70" s="2">
        <v>63</v>
      </c>
      <c r="B70" s="6">
        <v>18.470063666666665</v>
      </c>
      <c r="C70" s="13">
        <v>5.4078009293146065</v>
      </c>
      <c r="D70" s="6"/>
      <c r="E70" s="13"/>
      <c r="F70" s="6">
        <v>46.123927000000002</v>
      </c>
      <c r="G70" s="13">
        <v>9.0948509999999985</v>
      </c>
      <c r="H70" s="6"/>
      <c r="I70" s="13"/>
      <c r="J70" s="6">
        <v>66.603048999999999</v>
      </c>
      <c r="K70" s="13">
        <v>0</v>
      </c>
    </row>
    <row r="71" spans="1:11" x14ac:dyDescent="0.25">
      <c r="A71" s="2">
        <v>64</v>
      </c>
      <c r="B71" s="6">
        <v>20.844140333333332</v>
      </c>
      <c r="C71" s="13">
        <v>9.5707466572405231</v>
      </c>
      <c r="D71" s="6"/>
      <c r="E71" s="13"/>
      <c r="F71" s="6">
        <v>50.290246999999994</v>
      </c>
      <c r="G71" s="13">
        <v>6.3799460000000652</v>
      </c>
      <c r="H71" s="6"/>
      <c r="I71" s="13"/>
      <c r="J71" s="6">
        <v>71.296051000000006</v>
      </c>
      <c r="K71" s="13">
        <v>0</v>
      </c>
    </row>
    <row r="72" spans="1:11" x14ac:dyDescent="0.25">
      <c r="A72" s="2">
        <v>72</v>
      </c>
      <c r="B72" s="6">
        <v>25.236317714285715</v>
      </c>
      <c r="C72" s="13">
        <v>6.4572605995672765</v>
      </c>
      <c r="D72" s="6"/>
      <c r="E72" s="13"/>
      <c r="F72" s="6">
        <v>46.016104000000006</v>
      </c>
      <c r="G72" s="13">
        <v>2.5774033652661976</v>
      </c>
      <c r="H72" s="6"/>
      <c r="I72" s="13"/>
      <c r="J72" s="6">
        <v>69.237037000000001</v>
      </c>
      <c r="K72" s="13">
        <v>1.2141840000001665</v>
      </c>
    </row>
    <row r="73" spans="1:11" x14ac:dyDescent="0.25">
      <c r="A73" s="2">
        <v>71</v>
      </c>
      <c r="B73" s="6">
        <v>24.118696</v>
      </c>
      <c r="C73" s="13">
        <v>8.7259533877083939</v>
      </c>
      <c r="D73" s="6"/>
      <c r="E73" s="13"/>
      <c r="F73" s="6">
        <v>46.386457333333333</v>
      </c>
      <c r="G73" s="13">
        <v>5.2565099784055924</v>
      </c>
      <c r="H73" s="6"/>
      <c r="I73" s="13"/>
      <c r="J73" s="6">
        <v>72.95795050000001</v>
      </c>
      <c r="K73" s="13">
        <v>3.7779384999998307</v>
      </c>
    </row>
    <row r="74" spans="1:11" x14ac:dyDescent="0.25">
      <c r="A74" s="2">
        <v>70</v>
      </c>
      <c r="B74" s="6">
        <v>23.282241000000003</v>
      </c>
      <c r="C74" s="13">
        <v>9.1524983812086269</v>
      </c>
      <c r="D74" s="6"/>
      <c r="E74" s="13"/>
      <c r="F74" s="6">
        <v>39.888710666666668</v>
      </c>
      <c r="G74" s="13">
        <v>4.3550639147421482</v>
      </c>
      <c r="H74" s="6"/>
      <c r="I74" s="13"/>
      <c r="J74" s="6">
        <v>74.201631000000006</v>
      </c>
      <c r="K74" s="13">
        <v>4.429507000000048</v>
      </c>
    </row>
    <row r="75" spans="1:11" x14ac:dyDescent="0.25">
      <c r="A75" s="2">
        <v>69</v>
      </c>
      <c r="B75" s="6">
        <v>26.141769333333333</v>
      </c>
      <c r="C75" s="13">
        <v>5.1555125099529109</v>
      </c>
      <c r="D75" s="6"/>
      <c r="E75" s="13"/>
      <c r="F75" s="6">
        <v>51.439376666666668</v>
      </c>
      <c r="G75" s="13">
        <v>4.5504827869430446</v>
      </c>
      <c r="H75" s="6"/>
      <c r="I75" s="13"/>
      <c r="J75" s="6">
        <v>74.501088500000009</v>
      </c>
      <c r="K75" s="13">
        <v>5.2502834999998953</v>
      </c>
    </row>
    <row r="76" spans="1:11" x14ac:dyDescent="0.25">
      <c r="A76" s="2">
        <v>68</v>
      </c>
      <c r="B76" s="6">
        <v>21.119853333333335</v>
      </c>
      <c r="C76" s="13">
        <v>7.3713852147813324</v>
      </c>
      <c r="D76" s="6"/>
      <c r="E76" s="13"/>
      <c r="F76" s="6">
        <v>43.531885666666675</v>
      </c>
      <c r="G76" s="13">
        <v>5.4911341433308207</v>
      </c>
      <c r="H76" s="6"/>
      <c r="I76" s="13"/>
      <c r="J76" s="6">
        <v>71.261930000000007</v>
      </c>
      <c r="K76" s="13">
        <v>7.4305429999999699</v>
      </c>
    </row>
    <row r="77" spans="1:11" x14ac:dyDescent="0.25">
      <c r="A77" s="2">
        <v>67</v>
      </c>
      <c r="B77" s="6">
        <v>20.41756516666667</v>
      </c>
      <c r="C77" s="13">
        <v>7.7834154534893489</v>
      </c>
      <c r="D77" s="6"/>
      <c r="E77" s="13"/>
      <c r="F77" s="6">
        <v>46.092860666666667</v>
      </c>
      <c r="G77" s="13">
        <v>8.8619358939398776</v>
      </c>
      <c r="H77" s="6"/>
      <c r="I77" s="13"/>
      <c r="J77" s="6">
        <v>70.886656500000001</v>
      </c>
      <c r="K77" s="13">
        <v>7.8951994999999648</v>
      </c>
    </row>
    <row r="78" spans="1:11" x14ac:dyDescent="0.25">
      <c r="A78" s="2">
        <v>66</v>
      </c>
      <c r="B78" s="6">
        <v>20.464144666666666</v>
      </c>
      <c r="C78" s="13">
        <v>4.1254150609038058</v>
      </c>
      <c r="D78" s="6"/>
      <c r="E78" s="13"/>
      <c r="F78" s="6">
        <v>50.856274499999998</v>
      </c>
      <c r="G78" s="13">
        <v>1.9522655000000972</v>
      </c>
      <c r="H78" s="6"/>
      <c r="I78" s="13"/>
      <c r="J78" s="6">
        <v>71.291388499999996</v>
      </c>
      <c r="K78" s="13">
        <v>11.005075500000018</v>
      </c>
    </row>
    <row r="79" spans="1:11" x14ac:dyDescent="0.25">
      <c r="A79" s="2">
        <v>65</v>
      </c>
      <c r="B79" s="6">
        <v>24.292700166666673</v>
      </c>
      <c r="C79" s="13">
        <v>6.3309961432348789</v>
      </c>
      <c r="D79" s="6"/>
      <c r="E79" s="13"/>
      <c r="F79" s="6">
        <v>43.521373499999996</v>
      </c>
      <c r="G79" s="13">
        <v>3.0667885000000403</v>
      </c>
      <c r="H79" s="6"/>
      <c r="I79" s="13"/>
      <c r="J79" s="6">
        <v>71.644318499999997</v>
      </c>
      <c r="K79" s="13">
        <v>3.7381415000000309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3" width="7.85546875" bestFit="1" customWidth="1"/>
    <col min="4" max="6" width="8.14062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47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25000</v>
      </c>
      <c r="F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U7" s="8"/>
    </row>
    <row r="8" spans="1:58" x14ac:dyDescent="0.25">
      <c r="A8" s="2">
        <v>1</v>
      </c>
      <c r="B8" s="6">
        <v>333.04949225000001</v>
      </c>
      <c r="C8" s="6">
        <v>748.22622766666666</v>
      </c>
      <c r="D8" s="6">
        <v>1327.9632320000001</v>
      </c>
      <c r="E8" s="6">
        <v>2083.919367</v>
      </c>
      <c r="F8" s="6">
        <v>3008.7228239999999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748.22622766666666</v>
      </c>
      <c r="Z8" s="7">
        <f>'pivot times'!E8</f>
        <v>0.10092946220091502</v>
      </c>
      <c r="AA8" s="7">
        <f xml:space="preserve"> Y8-3*Z8</f>
        <v>747.92343928006392</v>
      </c>
      <c r="AB8" s="7">
        <f xml:space="preserve"> Y8+3*Z8</f>
        <v>748.5290160532694</v>
      </c>
      <c r="AC8" s="7">
        <f>'pivot times'!F8</f>
        <v>1327.9632320000001</v>
      </c>
      <c r="AD8" s="7">
        <f>'pivot times'!G8</f>
        <v>0</v>
      </c>
      <c r="AE8" s="7">
        <f xml:space="preserve"> AC8-3*AD8</f>
        <v>1327.9632320000001</v>
      </c>
      <c r="AF8" s="7">
        <f xml:space="preserve"> AC8+3*AD8</f>
        <v>1327.9632320000001</v>
      </c>
      <c r="AG8" s="7">
        <f>'pivot times'!H8</f>
        <v>2083.919367</v>
      </c>
      <c r="AH8" s="7">
        <f>'pivot times'!I8</f>
        <v>0</v>
      </c>
      <c r="AI8" s="7">
        <f xml:space="preserve"> AG8-3*AH8</f>
        <v>2083.919367</v>
      </c>
      <c r="AJ8" s="7">
        <f xml:space="preserve"> AG8+3*AH8</f>
        <v>2083.919367</v>
      </c>
      <c r="AK8" s="7">
        <f>'pivot times'!J8</f>
        <v>3008.7228239999999</v>
      </c>
      <c r="AL8" s="7">
        <f>'pivot times'!K8</f>
        <v>0</v>
      </c>
      <c r="AM8" s="7">
        <f xml:space="preserve"> AK8-3*AL8</f>
        <v>3008.7228239999999</v>
      </c>
      <c r="AN8" s="7">
        <f xml:space="preserve"> AK8+3*AL8</f>
        <v>3008.7228239999999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166.15454114285714</v>
      </c>
      <c r="C9" s="6">
        <v>372.50587033333335</v>
      </c>
      <c r="D9" s="6">
        <v>661.10367699999995</v>
      </c>
      <c r="E9" s="6">
        <v>1033.768284</v>
      </c>
      <c r="F9" s="6">
        <v>1489.6998960000001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372.50587033333335</v>
      </c>
      <c r="Z9" s="7">
        <f>'pivot times'!E9</f>
        <v>0.35509356222225424</v>
      </c>
      <c r="AA9" s="7">
        <f t="shared" ref="AA9:AA71" si="2" xml:space="preserve"> Y9-3*Z9</f>
        <v>371.44058964666658</v>
      </c>
      <c r="AB9" s="7">
        <f t="shared" ref="AB9:AB71" si="3" xml:space="preserve"> Y9+3*Z9</f>
        <v>373.57115102000012</v>
      </c>
      <c r="AC9" s="7">
        <f>'pivot times'!F9</f>
        <v>661.10367699999995</v>
      </c>
      <c r="AD9" s="7">
        <f>'pivot times'!G9</f>
        <v>0.18578799996579098</v>
      </c>
      <c r="AE9" s="7">
        <f t="shared" ref="AE9:AE71" si="4" xml:space="preserve"> AC9-3*AD9</f>
        <v>660.5463130001026</v>
      </c>
      <c r="AF9" s="7">
        <f t="shared" ref="AF9:AF71" si="5" xml:space="preserve"> AC9+3*AD9</f>
        <v>661.6610409998973</v>
      </c>
      <c r="AG9" s="7">
        <f>'pivot times'!H9</f>
        <v>1033.768284</v>
      </c>
      <c r="AH9" s="7">
        <f>'pivot times'!I9</f>
        <v>0</v>
      </c>
      <c r="AI9" s="7">
        <f t="shared" ref="AI9:AI71" si="6" xml:space="preserve"> AG9-3*AH9</f>
        <v>1033.768284</v>
      </c>
      <c r="AJ9" s="7">
        <f t="shared" ref="AJ9:AJ71" si="7" xml:space="preserve"> AG9+3*AH9</f>
        <v>1033.768284</v>
      </c>
      <c r="AK9" s="7">
        <f>'pivot times'!J9</f>
        <v>1489.6998960000001</v>
      </c>
      <c r="AL9" s="7">
        <f>'pivot times'!K9</f>
        <v>0.30369299884697243</v>
      </c>
      <c r="AM9" s="7">
        <f t="shared" ref="AM9:AM71" si="8" xml:space="preserve"> AK9-3*AL9</f>
        <v>1488.7888170034591</v>
      </c>
      <c r="AN9" s="7">
        <f t="shared" ref="AN9:AN71" si="9" xml:space="preserve"> AK9+3*AL9</f>
        <v>1490.610974996541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111.28643521428572</v>
      </c>
      <c r="C10" s="6">
        <v>248.89264200000002</v>
      </c>
      <c r="D10" s="6">
        <v>440.81368850000001</v>
      </c>
      <c r="E10" s="6">
        <v>689.58723399999997</v>
      </c>
      <c r="F10" s="6">
        <v>991.5649155000001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248.89264200000002</v>
      </c>
      <c r="Z10" s="7">
        <f>'pivot times'!E10</f>
        <v>3.2435635462630168E-2</v>
      </c>
      <c r="AA10" s="7">
        <f t="shared" si="2"/>
        <v>248.79533509361212</v>
      </c>
      <c r="AB10" s="7">
        <f t="shared" si="3"/>
        <v>248.98994890638792</v>
      </c>
      <c r="AC10" s="7">
        <f>'pivot times'!F10</f>
        <v>440.81368850000001</v>
      </c>
      <c r="AD10" s="7">
        <f>'pivot times'!G10</f>
        <v>7.3112499934078728E-2</v>
      </c>
      <c r="AE10" s="7">
        <f t="shared" si="4"/>
        <v>440.59435100019778</v>
      </c>
      <c r="AF10" s="7">
        <f t="shared" si="5"/>
        <v>441.03302599980225</v>
      </c>
      <c r="AG10" s="7">
        <f>'pivot times'!H10</f>
        <v>689.58723399999997</v>
      </c>
      <c r="AH10" s="7">
        <f>'pivot times'!I10</f>
        <v>0</v>
      </c>
      <c r="AI10" s="7">
        <f t="shared" si="6"/>
        <v>689.58723399999997</v>
      </c>
      <c r="AJ10" s="7">
        <f t="shared" si="7"/>
        <v>689.58723399999997</v>
      </c>
      <c r="AK10" s="7">
        <f>'pivot times'!J10</f>
        <v>991.5649155000001</v>
      </c>
      <c r="AL10" s="7">
        <f>'pivot times'!K10</f>
        <v>8.3264976333042879E-3</v>
      </c>
      <c r="AM10" s="7">
        <f t="shared" si="8"/>
        <v>991.53993600710021</v>
      </c>
      <c r="AN10" s="7">
        <f t="shared" si="9"/>
        <v>991.58989499289999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83.86176435714286</v>
      </c>
      <c r="C11" s="6">
        <v>187.03656233333334</v>
      </c>
      <c r="D11" s="6">
        <v>331.66965600000003</v>
      </c>
      <c r="E11" s="6">
        <v>517.03048899999999</v>
      </c>
      <c r="F11" s="6">
        <v>745.01235150000002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187.03656233333334</v>
      </c>
      <c r="Z11" s="7">
        <f>'pivot times'!E11</f>
        <v>0.18296922772062205</v>
      </c>
      <c r="AA11" s="7">
        <f t="shared" si="2"/>
        <v>186.48765465017146</v>
      </c>
      <c r="AB11" s="7">
        <f t="shared" si="3"/>
        <v>187.58547001649521</v>
      </c>
      <c r="AC11" s="7">
        <f>'pivot times'!F11</f>
        <v>331.66965600000003</v>
      </c>
      <c r="AD11" s="7">
        <f>'pivot times'!G11</f>
        <v>5.713997584879258E-3</v>
      </c>
      <c r="AE11" s="7">
        <f t="shared" si="4"/>
        <v>331.65251400724537</v>
      </c>
      <c r="AF11" s="7">
        <f t="shared" si="5"/>
        <v>331.68679799275469</v>
      </c>
      <c r="AG11" s="7">
        <f>'pivot times'!H11</f>
        <v>517.03048899999999</v>
      </c>
      <c r="AH11" s="7">
        <f>'pivot times'!I11</f>
        <v>0</v>
      </c>
      <c r="AI11" s="7">
        <f t="shared" si="6"/>
        <v>517.03048899999999</v>
      </c>
      <c r="AJ11" s="7">
        <f t="shared" si="7"/>
        <v>517.03048899999999</v>
      </c>
      <c r="AK11" s="7">
        <f>'pivot times'!J11</f>
        <v>745.01235150000002</v>
      </c>
      <c r="AL11" s="7">
        <f>'pivot times'!K11</f>
        <v>2.6899501075403086E-2</v>
      </c>
      <c r="AM11" s="7">
        <f t="shared" si="8"/>
        <v>744.93165299677378</v>
      </c>
      <c r="AN11" s="7">
        <f t="shared" si="9"/>
        <v>745.09305000322627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67.357719642857134</v>
      </c>
      <c r="C12" s="6">
        <v>149.99934966666669</v>
      </c>
      <c r="D12" s="6">
        <v>265.48188449999998</v>
      </c>
      <c r="E12" s="6">
        <v>414.10621800000001</v>
      </c>
      <c r="F12" s="6">
        <v>596.16499900000008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149.99934966666669</v>
      </c>
      <c r="Z12" s="7">
        <f>'pivot times'!E12</f>
        <v>1.7734308365207911E-3</v>
      </c>
      <c r="AA12" s="7">
        <f t="shared" si="2"/>
        <v>149.99402937415712</v>
      </c>
      <c r="AB12" s="7">
        <f t="shared" si="3"/>
        <v>150.00466995917625</v>
      </c>
      <c r="AC12" s="7">
        <f>'pivot times'!F12</f>
        <v>265.48188449999998</v>
      </c>
      <c r="AD12" s="7">
        <f>'pivot times'!G12</f>
        <v>2.5715049411441501E-3</v>
      </c>
      <c r="AE12" s="7">
        <f t="shared" si="4"/>
        <v>265.47416998517656</v>
      </c>
      <c r="AF12" s="7">
        <f t="shared" si="5"/>
        <v>265.4895990148234</v>
      </c>
      <c r="AG12" s="7">
        <f>'pivot times'!H12</f>
        <v>414.10621800000001</v>
      </c>
      <c r="AH12" s="7">
        <f>'pivot times'!I12</f>
        <v>0</v>
      </c>
      <c r="AI12" s="7">
        <f t="shared" si="6"/>
        <v>414.10621800000001</v>
      </c>
      <c r="AJ12" s="7">
        <f t="shared" si="7"/>
        <v>414.10621800000001</v>
      </c>
      <c r="AK12" s="7">
        <f>'pivot times'!J12</f>
        <v>596.16499900000008</v>
      </c>
      <c r="AL12" s="7">
        <f>'pivot times'!K12</f>
        <v>6.9225999821686993E-2</v>
      </c>
      <c r="AM12" s="7">
        <f t="shared" si="8"/>
        <v>595.95732100053499</v>
      </c>
      <c r="AN12" s="7">
        <f t="shared" si="9"/>
        <v>596.37267699946517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55.933098357142846</v>
      </c>
      <c r="C13" s="6">
        <v>125.29804133333333</v>
      </c>
      <c r="D13" s="6">
        <v>221.577619</v>
      </c>
      <c r="E13" s="6">
        <v>346.274833</v>
      </c>
      <c r="F13" s="6">
        <v>496.76903199999998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125.29804133333333</v>
      </c>
      <c r="Z13" s="7">
        <f>'pivot times'!E13</f>
        <v>7.7389507913043443E-2</v>
      </c>
      <c r="AA13" s="7">
        <f t="shared" si="2"/>
        <v>125.0658728095942</v>
      </c>
      <c r="AB13" s="7">
        <f t="shared" si="3"/>
        <v>125.53020985707246</v>
      </c>
      <c r="AC13" s="7">
        <f>'pivot times'!F13</f>
        <v>221.577619</v>
      </c>
      <c r="AD13" s="7">
        <f>'pivot times'!G13</f>
        <v>4.908899996350792E-2</v>
      </c>
      <c r="AE13" s="7">
        <f t="shared" si="4"/>
        <v>221.43035200010948</v>
      </c>
      <c r="AF13" s="7">
        <f t="shared" si="5"/>
        <v>221.72488599989052</v>
      </c>
      <c r="AG13" s="7">
        <f>'pivot times'!H13</f>
        <v>346.274833</v>
      </c>
      <c r="AH13" s="7">
        <f>'pivot times'!I13</f>
        <v>0</v>
      </c>
      <c r="AI13" s="7">
        <f t="shared" si="6"/>
        <v>346.274833</v>
      </c>
      <c r="AJ13" s="7">
        <f t="shared" si="7"/>
        <v>346.274833</v>
      </c>
      <c r="AK13" s="7">
        <f>'pivot times'!J13</f>
        <v>496.76903199999998</v>
      </c>
      <c r="AL13" s="7">
        <f>'pivot times'!K13</f>
        <v>0</v>
      </c>
      <c r="AM13" s="7">
        <f t="shared" si="8"/>
        <v>496.76903199999998</v>
      </c>
      <c r="AN13" s="7">
        <f t="shared" si="9"/>
        <v>496.76903199999998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48.12476371428572</v>
      </c>
      <c r="C14" s="6">
        <v>107.92060099999999</v>
      </c>
      <c r="D14" s="6">
        <v>190.23516699999999</v>
      </c>
      <c r="E14" s="6">
        <v>297.04386299999999</v>
      </c>
      <c r="F14" s="6">
        <v>426.45756299999999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107.92060099999999</v>
      </c>
      <c r="Z14" s="7">
        <f>'pivot times'!E14</f>
        <v>0.15455417933135029</v>
      </c>
      <c r="AA14" s="7">
        <f t="shared" si="2"/>
        <v>107.45693846200594</v>
      </c>
      <c r="AB14" s="7">
        <f t="shared" si="3"/>
        <v>108.38426353799404</v>
      </c>
      <c r="AC14" s="7">
        <f>'pivot times'!F14</f>
        <v>190.23516699999999</v>
      </c>
      <c r="AD14" s="7">
        <f>'pivot times'!G14</f>
        <v>1.6363000185462259E-2</v>
      </c>
      <c r="AE14" s="7">
        <f t="shared" si="4"/>
        <v>190.1860779994436</v>
      </c>
      <c r="AF14" s="7">
        <f t="shared" si="5"/>
        <v>190.28425600055638</v>
      </c>
      <c r="AG14" s="7">
        <f>'pivot times'!H14</f>
        <v>297.04386299999999</v>
      </c>
      <c r="AH14" s="7">
        <f>'pivot times'!I14</f>
        <v>0</v>
      </c>
      <c r="AI14" s="7">
        <f t="shared" si="6"/>
        <v>297.04386299999999</v>
      </c>
      <c r="AJ14" s="7">
        <f t="shared" si="7"/>
        <v>297.04386299999999</v>
      </c>
      <c r="AK14" s="7">
        <f>'pivot times'!J14</f>
        <v>426.45756299999999</v>
      </c>
      <c r="AL14" s="7">
        <f>'pivot times'!K14</f>
        <v>0</v>
      </c>
      <c r="AM14" s="7">
        <f t="shared" si="8"/>
        <v>426.45756299999999</v>
      </c>
      <c r="AN14" s="7">
        <f t="shared" si="9"/>
        <v>426.45756299999999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42.323093571428572</v>
      </c>
      <c r="C15" s="6">
        <v>94.597121999999999</v>
      </c>
      <c r="D15" s="6">
        <v>166.71203600000001</v>
      </c>
      <c r="E15" s="6">
        <v>260.09294599999998</v>
      </c>
      <c r="F15" s="6">
        <v>374.34934800000002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94.597121999999999</v>
      </c>
      <c r="Z15" s="7">
        <f>'pivot times'!E15</f>
        <v>9.4085402551328676E-2</v>
      </c>
      <c r="AA15" s="7">
        <f t="shared" si="2"/>
        <v>94.314865792346012</v>
      </c>
      <c r="AB15" s="7">
        <f t="shared" si="3"/>
        <v>94.879378207653986</v>
      </c>
      <c r="AC15" s="7">
        <f>'pivot times'!F15</f>
        <v>166.71203600000001</v>
      </c>
      <c r="AD15" s="7">
        <f>'pivot times'!G15</f>
        <v>4.2440002929385011E-3</v>
      </c>
      <c r="AE15" s="7">
        <f t="shared" si="4"/>
        <v>166.69930399912118</v>
      </c>
      <c r="AF15" s="7">
        <f t="shared" si="5"/>
        <v>166.72476800087884</v>
      </c>
      <c r="AG15" s="7">
        <f>'pivot times'!H15</f>
        <v>260.09294599999998</v>
      </c>
      <c r="AH15" s="7">
        <f>'pivot times'!I15</f>
        <v>0</v>
      </c>
      <c r="AI15" s="7">
        <f t="shared" si="6"/>
        <v>260.09294599999998</v>
      </c>
      <c r="AJ15" s="7">
        <f t="shared" si="7"/>
        <v>260.09294599999998</v>
      </c>
      <c r="AK15" s="7">
        <f>'pivot times'!J15</f>
        <v>374.34934800000002</v>
      </c>
      <c r="AL15" s="7">
        <f>'pivot times'!K15</f>
        <v>0</v>
      </c>
      <c r="AM15" s="7">
        <f t="shared" si="8"/>
        <v>374.34934800000002</v>
      </c>
      <c r="AN15" s="7">
        <f t="shared" si="9"/>
        <v>374.34934800000002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37.802975000000004</v>
      </c>
      <c r="C16" s="6">
        <v>84.23181799999999</v>
      </c>
      <c r="D16" s="6">
        <v>148.51271850000001</v>
      </c>
      <c r="E16" s="6">
        <v>232.02580399999999</v>
      </c>
      <c r="F16" s="6">
        <v>333.39829800000001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84.23181799999999</v>
      </c>
      <c r="Z16" s="7">
        <f>'pivot times'!E16</f>
        <v>1.5140833394770277E-2</v>
      </c>
      <c r="AA16" s="7">
        <f t="shared" si="2"/>
        <v>84.186395499815674</v>
      </c>
      <c r="AB16" s="7">
        <f t="shared" si="3"/>
        <v>84.277240500184305</v>
      </c>
      <c r="AC16" s="7">
        <f>'pivot times'!F16</f>
        <v>148.51271850000001</v>
      </c>
      <c r="AD16" s="7">
        <f>'pivot times'!G16</f>
        <v>0.13433749998536093</v>
      </c>
      <c r="AE16" s="7">
        <f t="shared" si="4"/>
        <v>148.10970600004393</v>
      </c>
      <c r="AF16" s="7">
        <f t="shared" si="5"/>
        <v>148.91573099995608</v>
      </c>
      <c r="AG16" s="7">
        <f>'pivot times'!H16</f>
        <v>232.02580399999999</v>
      </c>
      <c r="AH16" s="7">
        <f>'pivot times'!I16</f>
        <v>0</v>
      </c>
      <c r="AI16" s="7">
        <f t="shared" si="6"/>
        <v>232.02580399999999</v>
      </c>
      <c r="AJ16" s="7">
        <f t="shared" si="7"/>
        <v>232.02580399999999</v>
      </c>
      <c r="AK16" s="7">
        <f>'pivot times'!J16</f>
        <v>333.39829800000001</v>
      </c>
      <c r="AL16" s="7">
        <f>'pivot times'!K16</f>
        <v>0</v>
      </c>
      <c r="AM16" s="7">
        <f t="shared" si="8"/>
        <v>333.39829800000001</v>
      </c>
      <c r="AN16" s="7">
        <f t="shared" si="9"/>
        <v>333.39829800000001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34.044442857142862</v>
      </c>
      <c r="C17" s="6">
        <v>76.019603000000004</v>
      </c>
      <c r="D17" s="6">
        <v>134.1067755</v>
      </c>
      <c r="E17" s="6">
        <v>209.11237700000001</v>
      </c>
      <c r="F17" s="6">
        <v>299.678247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76.019603000000004</v>
      </c>
      <c r="Z17" s="7">
        <f>'pivot times'!E17</f>
        <v>1.6294160210387192E-2</v>
      </c>
      <c r="AA17" s="7">
        <f t="shared" si="2"/>
        <v>75.97072051936884</v>
      </c>
      <c r="AB17" s="7">
        <f t="shared" si="3"/>
        <v>76.068485480631168</v>
      </c>
      <c r="AC17" s="7">
        <f>'pivot times'!F17</f>
        <v>134.1067755</v>
      </c>
      <c r="AD17" s="7">
        <f>'pivot times'!G17</f>
        <v>0.26240550000048407</v>
      </c>
      <c r="AE17" s="7">
        <f t="shared" si="4"/>
        <v>133.31955899999855</v>
      </c>
      <c r="AF17" s="7">
        <f t="shared" si="5"/>
        <v>134.89399200000145</v>
      </c>
      <c r="AG17" s="7">
        <f>'pivot times'!H17</f>
        <v>209.11237700000001</v>
      </c>
      <c r="AH17" s="7">
        <f>'pivot times'!I17</f>
        <v>0.13501800000346789</v>
      </c>
      <c r="AI17" s="7">
        <f t="shared" si="6"/>
        <v>208.7073229999896</v>
      </c>
      <c r="AJ17" s="7">
        <f t="shared" si="7"/>
        <v>209.51743100001042</v>
      </c>
      <c r="AK17" s="7">
        <f>'pivot times'!J17</f>
        <v>299.678247</v>
      </c>
      <c r="AL17" s="7">
        <f>'pivot times'!K17</f>
        <v>0</v>
      </c>
      <c r="AM17" s="7">
        <f t="shared" si="8"/>
        <v>299.678247</v>
      </c>
      <c r="AN17" s="7">
        <f t="shared" si="9"/>
        <v>299.678247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31.03745557142857</v>
      </c>
      <c r="C18" s="6">
        <v>69.312320999999997</v>
      </c>
      <c r="D18" s="6">
        <v>122.2412295</v>
      </c>
      <c r="E18" s="6">
        <v>190.876362</v>
      </c>
      <c r="F18" s="6">
        <v>273.46989000000002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69.312320999999997</v>
      </c>
      <c r="Z18" s="7">
        <f>'pivot times'!E18</f>
        <v>3.3906099011695244E-2</v>
      </c>
      <c r="AA18" s="7">
        <f t="shared" si="2"/>
        <v>69.210602702964906</v>
      </c>
      <c r="AB18" s="7">
        <f t="shared" si="3"/>
        <v>69.414039297035089</v>
      </c>
      <c r="AC18" s="7">
        <f>'pivot times'!F18</f>
        <v>122.2412295</v>
      </c>
      <c r="AD18" s="7">
        <f>'pivot times'!G18</f>
        <v>0.22842650000126818</v>
      </c>
      <c r="AE18" s="7">
        <f t="shared" si="4"/>
        <v>121.5559499999962</v>
      </c>
      <c r="AF18" s="7">
        <f t="shared" si="5"/>
        <v>122.9265090000038</v>
      </c>
      <c r="AG18" s="7">
        <f>'pivot times'!H18</f>
        <v>190.876362</v>
      </c>
      <c r="AH18" s="7">
        <f>'pivot times'!I18</f>
        <v>0.50633999999848645</v>
      </c>
      <c r="AI18" s="7">
        <f t="shared" si="6"/>
        <v>189.35734200000454</v>
      </c>
      <c r="AJ18" s="7">
        <f t="shared" si="7"/>
        <v>192.39538199999546</v>
      </c>
      <c r="AK18" s="7">
        <f>'pivot times'!J18</f>
        <v>273.46989000000002</v>
      </c>
      <c r="AL18" s="7">
        <f>'pivot times'!K18</f>
        <v>0</v>
      </c>
      <c r="AM18" s="7">
        <f t="shared" si="8"/>
        <v>273.46989000000002</v>
      </c>
      <c r="AN18" s="7">
        <f t="shared" si="9"/>
        <v>273.46989000000002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28.72331785714286</v>
      </c>
      <c r="C19" s="6">
        <v>63.672268250000002</v>
      </c>
      <c r="D19" s="6">
        <v>112.1080465</v>
      </c>
      <c r="E19" s="6">
        <v>174.82682649999998</v>
      </c>
      <c r="F19" s="6">
        <v>250.28523799999999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63.672268250000002</v>
      </c>
      <c r="Z19" s="7">
        <f>'pivot times'!E19</f>
        <v>2.471251764301868E-2</v>
      </c>
      <c r="AA19" s="7">
        <f t="shared" si="2"/>
        <v>63.598130697070943</v>
      </c>
      <c r="AB19" s="7">
        <f t="shared" si="3"/>
        <v>63.746405802929061</v>
      </c>
      <c r="AC19" s="7">
        <f>'pivot times'!F19</f>
        <v>112.1080465</v>
      </c>
      <c r="AD19" s="7">
        <f>'pivot times'!G19</f>
        <v>1.7448499987567038E-2</v>
      </c>
      <c r="AE19" s="7">
        <f t="shared" si="4"/>
        <v>112.0557010000373</v>
      </c>
      <c r="AF19" s="7">
        <f t="shared" si="5"/>
        <v>112.1603919999627</v>
      </c>
      <c r="AG19" s="7">
        <f>'pivot times'!H19</f>
        <v>174.82682649999998</v>
      </c>
      <c r="AH19" s="7">
        <f>'pivot times'!I19</f>
        <v>5.3027500048680586E-2</v>
      </c>
      <c r="AI19" s="7">
        <f t="shared" si="6"/>
        <v>174.66774399985394</v>
      </c>
      <c r="AJ19" s="7">
        <f t="shared" si="7"/>
        <v>174.98590900014602</v>
      </c>
      <c r="AK19" s="7">
        <f>'pivot times'!J19</f>
        <v>250.28523799999999</v>
      </c>
      <c r="AL19" s="7">
        <f>'pivot times'!K19</f>
        <v>0</v>
      </c>
      <c r="AM19" s="7">
        <f t="shared" si="8"/>
        <v>250.28523799999999</v>
      </c>
      <c r="AN19" s="7">
        <f t="shared" si="9"/>
        <v>250.28523799999999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A20" s="2">
        <v>13</v>
      </c>
      <c r="B20" s="6">
        <v>26.532556499999998</v>
      </c>
      <c r="C20" s="6"/>
      <c r="D20" s="6">
        <v>103.98804200000001</v>
      </c>
      <c r="E20" s="6"/>
      <c r="F20" s="6">
        <v>232.60822099999999</v>
      </c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103.98804200000001</v>
      </c>
      <c r="AD20" s="7">
        <f>'pivot times'!G20</f>
        <v>0.13112499999326233</v>
      </c>
      <c r="AE20" s="7">
        <f t="shared" si="4"/>
        <v>103.59466700002022</v>
      </c>
      <c r="AF20" s="7">
        <f t="shared" si="5"/>
        <v>104.38141699997979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232.60822099999999</v>
      </c>
      <c r="AL20" s="7">
        <f>'pivot times'!K20</f>
        <v>0</v>
      </c>
      <c r="AM20" s="7">
        <f t="shared" si="8"/>
        <v>232.60822099999999</v>
      </c>
      <c r="AN20" s="7">
        <f t="shared" si="9"/>
        <v>232.60822099999999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A21" s="2">
        <v>14</v>
      </c>
      <c r="B21" s="6">
        <v>24.744356</v>
      </c>
      <c r="C21" s="6"/>
      <c r="D21" s="6">
        <v>96.657055499999998</v>
      </c>
      <c r="E21" s="6"/>
      <c r="F21" s="6">
        <v>216.96687600000001</v>
      </c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96.657055499999998</v>
      </c>
      <c r="AD21" s="7">
        <f>'pivot times'!G21</f>
        <v>0.1096415000011812</v>
      </c>
      <c r="AE21" s="7">
        <f t="shared" si="4"/>
        <v>96.328130999996461</v>
      </c>
      <c r="AF21" s="7">
        <f t="shared" si="5"/>
        <v>96.985980000003536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216.96687600000001</v>
      </c>
      <c r="AL21" s="7">
        <f>'pivot times'!K21</f>
        <v>0</v>
      </c>
      <c r="AM21" s="7">
        <f t="shared" si="8"/>
        <v>216.96687600000001</v>
      </c>
      <c r="AN21" s="7">
        <f t="shared" si="9"/>
        <v>216.96687600000001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A22" s="2">
        <v>15</v>
      </c>
      <c r="B22" s="6">
        <v>23.187750166666664</v>
      </c>
      <c r="C22" s="6"/>
      <c r="D22" s="6">
        <v>90.329803999999996</v>
      </c>
      <c r="E22" s="6"/>
      <c r="F22" s="6">
        <v>202.26736299999999</v>
      </c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90.329803999999996</v>
      </c>
      <c r="AD22" s="7">
        <f>'pivot times'!G22</f>
        <v>5.9475000012722087E-2</v>
      </c>
      <c r="AE22" s="7">
        <f t="shared" si="4"/>
        <v>90.151378999961835</v>
      </c>
      <c r="AF22" s="7">
        <f t="shared" si="5"/>
        <v>90.508229000038156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202.26736299999999</v>
      </c>
      <c r="AL22" s="7">
        <f>'pivot times'!K22</f>
        <v>0</v>
      </c>
      <c r="AM22" s="7">
        <f t="shared" si="8"/>
        <v>202.26736299999999</v>
      </c>
      <c r="AN22" s="7">
        <f t="shared" si="9"/>
        <v>202.26736299999999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A23" s="2">
        <v>16</v>
      </c>
      <c r="B23" s="6">
        <v>21.801792666666667</v>
      </c>
      <c r="C23" s="6"/>
      <c r="D23" s="6">
        <v>84.949720999999997</v>
      </c>
      <c r="E23" s="6"/>
      <c r="F23" s="6">
        <v>189.77555699999999</v>
      </c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84.949720999999997</v>
      </c>
      <c r="AD23" s="7">
        <f>'pivot times'!G23</f>
        <v>3.8263999995595009E-2</v>
      </c>
      <c r="AE23" s="7">
        <f t="shared" si="4"/>
        <v>84.834929000013219</v>
      </c>
      <c r="AF23" s="7">
        <f t="shared" si="5"/>
        <v>85.064512999986775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189.77555699999999</v>
      </c>
      <c r="AL23" s="7">
        <f>'pivot times'!K23</f>
        <v>0</v>
      </c>
      <c r="AM23" s="7">
        <f t="shared" si="8"/>
        <v>189.77555699999999</v>
      </c>
      <c r="AN23" s="7">
        <f t="shared" si="9"/>
        <v>189.77555699999999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A24" s="2">
        <v>17</v>
      </c>
      <c r="B24" s="6">
        <v>20.636945666666666</v>
      </c>
      <c r="C24" s="6"/>
      <c r="D24" s="6">
        <v>80.066247500000003</v>
      </c>
      <c r="E24" s="6"/>
      <c r="F24" s="6">
        <v>178.82491999999999</v>
      </c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80.066247500000003</v>
      </c>
      <c r="AD24" s="7">
        <f>'pivot times'!G24</f>
        <v>1.6914999575376409E-3</v>
      </c>
      <c r="AE24" s="7">
        <f t="shared" si="4"/>
        <v>80.061173000127397</v>
      </c>
      <c r="AF24" s="7">
        <f t="shared" si="5"/>
        <v>80.071321999872609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178.82491999999999</v>
      </c>
      <c r="AL24" s="7">
        <f>'pivot times'!K24</f>
        <v>0</v>
      </c>
      <c r="AM24" s="7">
        <f t="shared" si="8"/>
        <v>178.82491999999999</v>
      </c>
      <c r="AN24" s="7">
        <f t="shared" si="9"/>
        <v>178.82491999999999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A25" s="2">
        <v>18</v>
      </c>
      <c r="B25" s="6">
        <v>19.546373333333335</v>
      </c>
      <c r="C25" s="6"/>
      <c r="D25" s="6">
        <v>75.971120500000012</v>
      </c>
      <c r="E25" s="6"/>
      <c r="F25" s="6">
        <v>169.036303</v>
      </c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75.971120500000012</v>
      </c>
      <c r="AD25" s="7">
        <f>'pivot times'!G25</f>
        <v>6.1242499987986442E-2</v>
      </c>
      <c r="AE25" s="7">
        <f t="shared" si="4"/>
        <v>75.787393000036047</v>
      </c>
      <c r="AF25" s="7">
        <f t="shared" si="5"/>
        <v>76.154847999963977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169.036303</v>
      </c>
      <c r="AL25" s="7">
        <f>'pivot times'!K25</f>
        <v>0</v>
      </c>
      <c r="AM25" s="7">
        <f t="shared" si="8"/>
        <v>169.036303</v>
      </c>
      <c r="AN25" s="7">
        <f t="shared" si="9"/>
        <v>169.036303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A26" s="2">
        <v>19</v>
      </c>
      <c r="B26" s="6">
        <v>18.621435333333334</v>
      </c>
      <c r="C26" s="6"/>
      <c r="D26" s="6">
        <v>71.966386999999997</v>
      </c>
      <c r="E26" s="6"/>
      <c r="F26" s="6">
        <v>160.38318200000001</v>
      </c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71.966386999999997</v>
      </c>
      <c r="AD26" s="7">
        <f>'pivot times'!G26</f>
        <v>5.6853000006937084E-2</v>
      </c>
      <c r="AE26" s="7">
        <f t="shared" si="4"/>
        <v>71.795827999979181</v>
      </c>
      <c r="AF26" s="7">
        <f t="shared" si="5"/>
        <v>72.136946000020814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160.38318200000001</v>
      </c>
      <c r="AL26" s="7">
        <f>'pivot times'!K26</f>
        <v>0</v>
      </c>
      <c r="AM26" s="7">
        <f t="shared" si="8"/>
        <v>160.38318200000001</v>
      </c>
      <c r="AN26" s="7">
        <f t="shared" si="9"/>
        <v>160.38318200000001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A27" s="2">
        <v>20</v>
      </c>
      <c r="B27" s="6">
        <v>17.719269333333333</v>
      </c>
      <c r="C27" s="6"/>
      <c r="D27" s="6">
        <v>68.532732999999993</v>
      </c>
      <c r="E27" s="6"/>
      <c r="F27" s="6">
        <v>152.48086599999999</v>
      </c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68.532732999999993</v>
      </c>
      <c r="AD27" s="7">
        <f>'pivot times'!G27</f>
        <v>2.5716999999133874E-2</v>
      </c>
      <c r="AE27" s="7">
        <f t="shared" si="4"/>
        <v>68.455582000002593</v>
      </c>
      <c r="AF27" s="7">
        <f t="shared" si="5"/>
        <v>68.609883999997393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152.48086599999999</v>
      </c>
      <c r="AL27" s="7">
        <f>'pivot times'!K27</f>
        <v>0</v>
      </c>
      <c r="AM27" s="7">
        <f t="shared" si="8"/>
        <v>152.48086599999999</v>
      </c>
      <c r="AN27" s="7">
        <f t="shared" si="9"/>
        <v>152.48086599999999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A28" s="2">
        <v>21</v>
      </c>
      <c r="B28" s="6">
        <v>16.977271666666667</v>
      </c>
      <c r="C28" s="6"/>
      <c r="D28" s="6">
        <v>65.370329499999997</v>
      </c>
      <c r="E28" s="6"/>
      <c r="F28" s="6">
        <v>145.86166800000001</v>
      </c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65.370329499999997</v>
      </c>
      <c r="AD28" s="7">
        <f>'pivot times'!G28</f>
        <v>1.9642500016410016E-2</v>
      </c>
      <c r="AE28" s="7">
        <f t="shared" si="4"/>
        <v>65.31140199995076</v>
      </c>
      <c r="AF28" s="7">
        <f t="shared" si="5"/>
        <v>65.429257000049233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145.86166800000001</v>
      </c>
      <c r="AL28" s="7">
        <f>'pivot times'!K28</f>
        <v>0</v>
      </c>
      <c r="AM28" s="7">
        <f t="shared" si="8"/>
        <v>145.86166800000001</v>
      </c>
      <c r="AN28" s="7">
        <f t="shared" si="9"/>
        <v>145.86166800000001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A29" s="2">
        <v>22</v>
      </c>
      <c r="B29" s="6">
        <v>16.329103833333331</v>
      </c>
      <c r="C29" s="6"/>
      <c r="D29" s="6">
        <v>62.644377500000004</v>
      </c>
      <c r="E29" s="6"/>
      <c r="F29" s="6">
        <v>138.74241599999999</v>
      </c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62.644377500000004</v>
      </c>
      <c r="AD29" s="7">
        <f>'pivot times'!G29</f>
        <v>5.1627499994216834E-2</v>
      </c>
      <c r="AE29" s="7">
        <f t="shared" si="4"/>
        <v>62.489495000017357</v>
      </c>
      <c r="AF29" s="7">
        <f t="shared" si="5"/>
        <v>62.799259999982652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138.74241599999999</v>
      </c>
      <c r="AL29" s="7">
        <f>'pivot times'!K29</f>
        <v>0</v>
      </c>
      <c r="AM29" s="7">
        <f t="shared" si="8"/>
        <v>138.74241599999999</v>
      </c>
      <c r="AN29" s="7">
        <f t="shared" si="9"/>
        <v>138.74241599999999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A30" s="2">
        <v>23</v>
      </c>
      <c r="B30" s="6">
        <v>15.630143166666668</v>
      </c>
      <c r="C30" s="6"/>
      <c r="D30" s="6">
        <v>59.932746999999999</v>
      </c>
      <c r="E30" s="6"/>
      <c r="F30" s="6">
        <v>133.45555899999999</v>
      </c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59.932746999999999</v>
      </c>
      <c r="AD30" s="7">
        <f>'pivot times'!G30</f>
        <v>5.8492999999927409E-2</v>
      </c>
      <c r="AE30" s="7">
        <f t="shared" si="4"/>
        <v>59.757268000000217</v>
      </c>
      <c r="AF30" s="7">
        <f t="shared" si="5"/>
        <v>60.108225999999782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133.45555899999999</v>
      </c>
      <c r="AL30" s="7">
        <f>'pivot times'!K30</f>
        <v>0</v>
      </c>
      <c r="AM30" s="7">
        <f t="shared" si="8"/>
        <v>133.45555899999999</v>
      </c>
      <c r="AN30" s="7">
        <f t="shared" si="9"/>
        <v>133.45555899999999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A31" s="2">
        <v>24</v>
      </c>
      <c r="B31" s="6">
        <v>15.179443333333333</v>
      </c>
      <c r="C31" s="6"/>
      <c r="D31" s="6">
        <v>57.120248500000002</v>
      </c>
      <c r="E31" s="6"/>
      <c r="F31" s="6">
        <v>128.750753</v>
      </c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57.120248500000002</v>
      </c>
      <c r="AD31" s="7">
        <f>'pivot times'!G31</f>
        <v>5.0224499998691753E-2</v>
      </c>
      <c r="AE31" s="7">
        <f t="shared" si="4"/>
        <v>56.969575000003928</v>
      </c>
      <c r="AF31" s="7">
        <f t="shared" si="5"/>
        <v>57.270921999996077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128.750753</v>
      </c>
      <c r="AL31" s="7">
        <f>'pivot times'!K31</f>
        <v>0</v>
      </c>
      <c r="AM31" s="7">
        <f t="shared" si="8"/>
        <v>128.750753</v>
      </c>
      <c r="AN31" s="7">
        <f t="shared" si="9"/>
        <v>128.750753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A32" s="2">
        <v>25</v>
      </c>
      <c r="B32" s="6">
        <v>15.310846500000002</v>
      </c>
      <c r="C32" s="6"/>
      <c r="D32" s="6">
        <v>57.425684500000003</v>
      </c>
      <c r="E32" s="6"/>
      <c r="F32" s="6">
        <v>126.626953</v>
      </c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57.425684500000003</v>
      </c>
      <c r="AD32" s="7">
        <f>'pivot times'!G32</f>
        <v>0.21418449999898229</v>
      </c>
      <c r="AE32" s="7">
        <f t="shared" si="4"/>
        <v>56.783131000003053</v>
      </c>
      <c r="AF32" s="7">
        <f t="shared" si="5"/>
        <v>58.068237999996953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126.626953</v>
      </c>
      <c r="AL32" s="7">
        <f>'pivot times'!K32</f>
        <v>0</v>
      </c>
      <c r="AM32" s="7">
        <f t="shared" si="8"/>
        <v>126.626953</v>
      </c>
      <c r="AN32" s="7">
        <f t="shared" si="9"/>
        <v>126.626953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1:56" x14ac:dyDescent="0.25">
      <c r="A33" s="2">
        <v>26</v>
      </c>
      <c r="B33" s="6">
        <v>15.318712666666668</v>
      </c>
      <c r="C33" s="6"/>
      <c r="D33" s="6">
        <v>56.181583500000002</v>
      </c>
      <c r="E33" s="6"/>
      <c r="F33" s="6">
        <v>124.125953</v>
      </c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56.181583500000002</v>
      </c>
      <c r="AD33" s="7">
        <f>'pivot times'!G33</f>
        <v>0.6694515000000717</v>
      </c>
      <c r="AE33" s="7">
        <f t="shared" si="4"/>
        <v>54.173228999999786</v>
      </c>
      <c r="AF33" s="7">
        <f t="shared" si="5"/>
        <v>58.189938000000218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124.125953</v>
      </c>
      <c r="AL33" s="7">
        <f>'pivot times'!K33</f>
        <v>0</v>
      </c>
      <c r="AM33" s="7">
        <f t="shared" si="8"/>
        <v>124.125953</v>
      </c>
      <c r="AN33" s="7">
        <f t="shared" si="9"/>
        <v>124.125953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1:56" x14ac:dyDescent="0.25">
      <c r="A34" s="2">
        <v>27</v>
      </c>
      <c r="B34" s="6">
        <v>14.614170499999998</v>
      </c>
      <c r="C34" s="6"/>
      <c r="D34" s="6">
        <v>53.880075500000004</v>
      </c>
      <c r="E34" s="6"/>
      <c r="F34" s="6">
        <v>119.69910400000001</v>
      </c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53.880075500000004</v>
      </c>
      <c r="AD34" s="7">
        <f>'pivot times'!G34</f>
        <v>0.29212049999977208</v>
      </c>
      <c r="AE34" s="7">
        <f t="shared" si="4"/>
        <v>53.003714000000684</v>
      </c>
      <c r="AF34" s="7">
        <f t="shared" si="5"/>
        <v>54.756436999999323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119.69910400000001</v>
      </c>
      <c r="AL34" s="7">
        <f>'pivot times'!K34</f>
        <v>0</v>
      </c>
      <c r="AM34" s="7">
        <f t="shared" si="8"/>
        <v>119.69910400000001</v>
      </c>
      <c r="AN34" s="7">
        <f t="shared" si="9"/>
        <v>119.69910400000001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1:56" x14ac:dyDescent="0.25">
      <c r="A35" s="2">
        <v>28</v>
      </c>
      <c r="B35" s="6">
        <v>15.041751833333334</v>
      </c>
      <c r="C35" s="6"/>
      <c r="D35" s="6">
        <v>56.703390999999996</v>
      </c>
      <c r="E35" s="6"/>
      <c r="F35" s="6">
        <v>117.739696</v>
      </c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56.703390999999996</v>
      </c>
      <c r="AD35" s="7">
        <f>'pivot times'!G35</f>
        <v>1.4520320000001259</v>
      </c>
      <c r="AE35" s="7">
        <f t="shared" si="4"/>
        <v>52.347294999999619</v>
      </c>
      <c r="AF35" s="7">
        <f t="shared" si="5"/>
        <v>61.059487000000374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117.739696</v>
      </c>
      <c r="AL35" s="7">
        <f>'pivot times'!K35</f>
        <v>0</v>
      </c>
      <c r="AM35" s="7">
        <f t="shared" si="8"/>
        <v>117.739696</v>
      </c>
      <c r="AN35" s="7">
        <f t="shared" si="9"/>
        <v>117.739696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1:56" x14ac:dyDescent="0.25">
      <c r="A36" s="2">
        <v>29</v>
      </c>
      <c r="B36" s="6">
        <v>14.926566166666666</v>
      </c>
      <c r="C36" s="6"/>
      <c r="D36" s="6">
        <v>53.341972999999996</v>
      </c>
      <c r="E36" s="6"/>
      <c r="F36" s="6">
        <v>121.80685099999999</v>
      </c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53.341972999999996</v>
      </c>
      <c r="AD36" s="7">
        <f>'pivot times'!G36</f>
        <v>0.4957800000003143</v>
      </c>
      <c r="AE36" s="7">
        <f t="shared" si="4"/>
        <v>51.854632999999055</v>
      </c>
      <c r="AF36" s="7">
        <f t="shared" si="5"/>
        <v>54.829313000000937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121.80685099999999</v>
      </c>
      <c r="AL36" s="7">
        <f>'pivot times'!K36</f>
        <v>0</v>
      </c>
      <c r="AM36" s="7">
        <f t="shared" si="8"/>
        <v>121.80685099999999</v>
      </c>
      <c r="AN36" s="7">
        <f t="shared" si="9"/>
        <v>121.80685099999999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1:56" x14ac:dyDescent="0.25">
      <c r="A37" s="2">
        <v>30</v>
      </c>
      <c r="B37" s="6">
        <v>14.374926</v>
      </c>
      <c r="C37" s="6"/>
      <c r="D37" s="6">
        <v>53.317558499999997</v>
      </c>
      <c r="E37" s="6"/>
      <c r="F37" s="6">
        <v>118.28467999999999</v>
      </c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53.317558499999997</v>
      </c>
      <c r="AD37" s="7">
        <f>'pivot times'!G37</f>
        <v>1.079377499999854</v>
      </c>
      <c r="AE37" s="7">
        <f t="shared" si="4"/>
        <v>50.079426000000439</v>
      </c>
      <c r="AF37" s="7">
        <f t="shared" si="5"/>
        <v>56.555690999999555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118.28467999999999</v>
      </c>
      <c r="AL37" s="7">
        <f>'pivot times'!K37</f>
        <v>0</v>
      </c>
      <c r="AM37" s="7">
        <f t="shared" si="8"/>
        <v>118.28467999999999</v>
      </c>
      <c r="AN37" s="7">
        <f t="shared" si="9"/>
        <v>118.28467999999999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1:56" x14ac:dyDescent="0.25">
      <c r="A38" s="2">
        <v>31</v>
      </c>
      <c r="B38" s="6">
        <v>14.357612500000002</v>
      </c>
      <c r="C38" s="6"/>
      <c r="D38" s="6">
        <v>52.255019000000004</v>
      </c>
      <c r="E38" s="6"/>
      <c r="F38" s="6">
        <v>113.91307399999999</v>
      </c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52.255019000000004</v>
      </c>
      <c r="AD38" s="7">
        <f>'pivot times'!G38</f>
        <v>0.94088100000011066</v>
      </c>
      <c r="AE38" s="7">
        <f t="shared" si="4"/>
        <v>49.432375999999671</v>
      </c>
      <c r="AF38" s="7">
        <f t="shared" si="5"/>
        <v>55.077662000000338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113.91307399999999</v>
      </c>
      <c r="AL38" s="7">
        <f>'pivot times'!K38</f>
        <v>0</v>
      </c>
      <c r="AM38" s="7">
        <f t="shared" si="8"/>
        <v>113.91307399999999</v>
      </c>
      <c r="AN38" s="7">
        <f t="shared" si="9"/>
        <v>113.91307399999999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1:56" x14ac:dyDescent="0.25">
      <c r="A39" s="2">
        <v>32</v>
      </c>
      <c r="B39" s="6">
        <v>14.726694166666666</v>
      </c>
      <c r="C39" s="6"/>
      <c r="D39" s="6">
        <v>51.562831000000003</v>
      </c>
      <c r="E39" s="6"/>
      <c r="F39" s="6">
        <v>109.55521899999999</v>
      </c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51.562831000000003</v>
      </c>
      <c r="AD39" s="7">
        <f>'pivot times'!G39</f>
        <v>1.4935470000000381</v>
      </c>
      <c r="AE39" s="7">
        <f t="shared" si="4"/>
        <v>47.082189999999891</v>
      </c>
      <c r="AF39" s="7">
        <f t="shared" si="5"/>
        <v>56.043472000000115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109.55521899999999</v>
      </c>
      <c r="AL39" s="7">
        <f>'pivot times'!K39</f>
        <v>0</v>
      </c>
      <c r="AM39" s="7">
        <f t="shared" si="8"/>
        <v>109.55521899999999</v>
      </c>
      <c r="AN39" s="7">
        <f t="shared" si="9"/>
        <v>109.55521899999999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1:56" x14ac:dyDescent="0.25">
      <c r="A40" s="2">
        <v>33</v>
      </c>
      <c r="B40" s="6">
        <v>14.928044333333332</v>
      </c>
      <c r="C40" s="6"/>
      <c r="D40" s="6">
        <v>52.735141999999996</v>
      </c>
      <c r="E40" s="6"/>
      <c r="F40" s="6">
        <v>112.66564</v>
      </c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52.735141999999996</v>
      </c>
      <c r="AD40" s="7">
        <f>'pivot times'!G40</f>
        <v>0.79627400000029591</v>
      </c>
      <c r="AE40" s="7">
        <f t="shared" si="4"/>
        <v>50.34631999999911</v>
      </c>
      <c r="AF40" s="7">
        <f t="shared" si="5"/>
        <v>55.123964000000882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112.66564</v>
      </c>
      <c r="AL40" s="7">
        <f>'pivot times'!K40</f>
        <v>0</v>
      </c>
      <c r="AM40" s="7">
        <f t="shared" si="8"/>
        <v>112.66564</v>
      </c>
      <c r="AN40" s="7">
        <f t="shared" si="9"/>
        <v>112.66564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1:56" x14ac:dyDescent="0.25">
      <c r="A41" s="2">
        <v>34</v>
      </c>
      <c r="B41" s="6">
        <v>14.775562833333332</v>
      </c>
      <c r="C41" s="6"/>
      <c r="D41" s="6">
        <v>54.640861000000001</v>
      </c>
      <c r="E41" s="6"/>
      <c r="F41" s="6">
        <v>106.755137</v>
      </c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54.640861000000001</v>
      </c>
      <c r="AD41" s="7">
        <f>'pivot times'!G41</f>
        <v>7.4502550000000358</v>
      </c>
      <c r="AE41" s="7">
        <f t="shared" si="4"/>
        <v>32.290095999999892</v>
      </c>
      <c r="AF41" s="7">
        <f t="shared" si="5"/>
        <v>76.99162600000011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106.755137</v>
      </c>
      <c r="AL41" s="7">
        <f>'pivot times'!K41</f>
        <v>0</v>
      </c>
      <c r="AM41" s="7">
        <f t="shared" si="8"/>
        <v>106.755137</v>
      </c>
      <c r="AN41" s="7">
        <f t="shared" si="9"/>
        <v>106.755137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1:56" x14ac:dyDescent="0.25">
      <c r="A42" s="2">
        <v>35</v>
      </c>
      <c r="B42" s="6">
        <v>13.793865333333335</v>
      </c>
      <c r="C42" s="6"/>
      <c r="D42" s="6">
        <v>52.583441000000001</v>
      </c>
      <c r="E42" s="6"/>
      <c r="F42" s="6">
        <v>101.626099</v>
      </c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52.583441000000001</v>
      </c>
      <c r="AD42" s="7">
        <f>'pivot times'!G42</f>
        <v>2.4350770000001014</v>
      </c>
      <c r="AE42" s="7">
        <f t="shared" si="4"/>
        <v>45.278209999999696</v>
      </c>
      <c r="AF42" s="7">
        <f t="shared" si="5"/>
        <v>59.888672000000305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101.626099</v>
      </c>
      <c r="AL42" s="7">
        <f>'pivot times'!K42</f>
        <v>0</v>
      </c>
      <c r="AM42" s="7">
        <f t="shared" si="8"/>
        <v>101.626099</v>
      </c>
      <c r="AN42" s="7">
        <f t="shared" si="9"/>
        <v>101.626099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1:56" x14ac:dyDescent="0.25">
      <c r="A43" s="2">
        <v>36</v>
      </c>
      <c r="B43" s="6">
        <v>16.386073666666665</v>
      </c>
      <c r="C43" s="6"/>
      <c r="D43" s="6">
        <v>54.842095999999998</v>
      </c>
      <c r="E43" s="6"/>
      <c r="F43" s="6">
        <v>102.03892999999999</v>
      </c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54.842095999999998</v>
      </c>
      <c r="AD43" s="7">
        <f>'pivot times'!G43</f>
        <v>2.476023000000096</v>
      </c>
      <c r="AE43" s="7">
        <f t="shared" si="4"/>
        <v>47.414026999999706</v>
      </c>
      <c r="AF43" s="7">
        <f t="shared" si="5"/>
        <v>62.27016500000029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102.03892999999999</v>
      </c>
      <c r="AL43" s="7">
        <f>'pivot times'!K43</f>
        <v>0</v>
      </c>
      <c r="AM43" s="7">
        <f t="shared" si="8"/>
        <v>102.03892999999999</v>
      </c>
      <c r="AN43" s="7">
        <f t="shared" si="9"/>
        <v>102.03892999999999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1:56" x14ac:dyDescent="0.25">
      <c r="A44" s="2">
        <v>37</v>
      </c>
      <c r="B44" s="6">
        <v>14.828474666666667</v>
      </c>
      <c r="C44" s="6"/>
      <c r="D44" s="6">
        <v>51.119478999999998</v>
      </c>
      <c r="E44" s="6"/>
      <c r="F44" s="6">
        <v>107.867651</v>
      </c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51.119478999999998</v>
      </c>
      <c r="AD44" s="7">
        <f>'pivot times'!G44</f>
        <v>1.1851400000000853</v>
      </c>
      <c r="AE44" s="7">
        <f t="shared" si="4"/>
        <v>47.564058999999745</v>
      </c>
      <c r="AF44" s="7">
        <f t="shared" si="5"/>
        <v>54.674899000000252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107.867651</v>
      </c>
      <c r="AL44" s="7">
        <f>'pivot times'!K44</f>
        <v>0</v>
      </c>
      <c r="AM44" s="7">
        <f t="shared" si="8"/>
        <v>107.867651</v>
      </c>
      <c r="AN44" s="7">
        <f t="shared" si="9"/>
        <v>107.867651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1:56" x14ac:dyDescent="0.25">
      <c r="A45" s="2">
        <v>38</v>
      </c>
      <c r="B45" s="6">
        <v>14.622530666666668</v>
      </c>
      <c r="C45" s="6"/>
      <c r="D45" s="6">
        <v>56.011256000000003</v>
      </c>
      <c r="E45" s="6"/>
      <c r="F45" s="6">
        <v>97.435497999999995</v>
      </c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56.011256000000003</v>
      </c>
      <c r="AD45" s="7">
        <f>'pivot times'!G45</f>
        <v>5.3401409999999379</v>
      </c>
      <c r="AE45" s="7">
        <f t="shared" si="4"/>
        <v>39.990833000000194</v>
      </c>
      <c r="AF45" s="7">
        <f t="shared" si="5"/>
        <v>72.031678999999812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97.435497999999995</v>
      </c>
      <c r="AL45" s="7">
        <f>'pivot times'!K45</f>
        <v>0</v>
      </c>
      <c r="AM45" s="7">
        <f t="shared" si="8"/>
        <v>97.435497999999995</v>
      </c>
      <c r="AN45" s="7">
        <f t="shared" si="9"/>
        <v>97.435497999999995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1:56" x14ac:dyDescent="0.25">
      <c r="A46" s="2">
        <v>39</v>
      </c>
      <c r="B46" s="6">
        <v>13.900480333333332</v>
      </c>
      <c r="C46" s="6"/>
      <c r="D46" s="6">
        <v>52.752298500000002</v>
      </c>
      <c r="E46" s="6"/>
      <c r="F46" s="6">
        <v>97.312822999999995</v>
      </c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52.752298500000002</v>
      </c>
      <c r="AD46" s="7">
        <f>'pivot times'!G46</f>
        <v>0.41684549999979875</v>
      </c>
      <c r="AE46" s="7">
        <f t="shared" si="4"/>
        <v>51.501762000000603</v>
      </c>
      <c r="AF46" s="7">
        <f t="shared" si="5"/>
        <v>54.002834999999401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97.312822999999995</v>
      </c>
      <c r="AL46" s="7">
        <f>'pivot times'!K46</f>
        <v>0</v>
      </c>
      <c r="AM46" s="7">
        <f t="shared" si="8"/>
        <v>97.312822999999995</v>
      </c>
      <c r="AN46" s="7">
        <f t="shared" si="9"/>
        <v>97.312822999999995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1:56" x14ac:dyDescent="0.25">
      <c r="A47" s="2">
        <v>40</v>
      </c>
      <c r="B47" s="6">
        <v>14.420785</v>
      </c>
      <c r="C47" s="6"/>
      <c r="D47" s="6">
        <v>49.211495499999998</v>
      </c>
      <c r="E47" s="6"/>
      <c r="F47" s="6">
        <v>103.221982</v>
      </c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49.211495499999998</v>
      </c>
      <c r="AD47" s="7">
        <f>'pivot times'!G47</f>
        <v>2.8814695000000565</v>
      </c>
      <c r="AE47" s="7">
        <f t="shared" si="4"/>
        <v>40.56708699999983</v>
      </c>
      <c r="AF47" s="7">
        <f t="shared" si="5"/>
        <v>57.855904000000166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103.221982</v>
      </c>
      <c r="AL47" s="7">
        <f>'pivot times'!K47</f>
        <v>0</v>
      </c>
      <c r="AM47" s="7">
        <f t="shared" si="8"/>
        <v>103.221982</v>
      </c>
      <c r="AN47" s="7">
        <f t="shared" si="9"/>
        <v>103.221982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1:56" x14ac:dyDescent="0.25">
      <c r="A48" s="2">
        <v>41</v>
      </c>
      <c r="B48" s="6">
        <v>17.789182333333333</v>
      </c>
      <c r="C48" s="6"/>
      <c r="D48" s="6">
        <v>47.655804000000003</v>
      </c>
      <c r="E48" s="6"/>
      <c r="F48" s="6">
        <v>101.81588499999999</v>
      </c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47.655804000000003</v>
      </c>
      <c r="AD48" s="7">
        <f>'pivot times'!G48</f>
        <v>2.4514079999999052</v>
      </c>
      <c r="AE48" s="7">
        <f t="shared" si="4"/>
        <v>40.301580000000286</v>
      </c>
      <c r="AF48" s="7">
        <f t="shared" si="5"/>
        <v>55.010027999999721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101.81588499999999</v>
      </c>
      <c r="AL48" s="7">
        <f>'pivot times'!K48</f>
        <v>0</v>
      </c>
      <c r="AM48" s="7">
        <f t="shared" si="8"/>
        <v>101.81588499999999</v>
      </c>
      <c r="AN48" s="7">
        <f t="shared" si="9"/>
        <v>101.81588499999999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1:56" x14ac:dyDescent="0.25">
      <c r="A49" s="2">
        <v>42</v>
      </c>
      <c r="B49" s="6">
        <v>21.296362166666665</v>
      </c>
      <c r="C49" s="6"/>
      <c r="D49" s="6">
        <v>47.204041500000002</v>
      </c>
      <c r="E49" s="6"/>
      <c r="F49" s="6">
        <v>96.538859000000002</v>
      </c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47.204041500000002</v>
      </c>
      <c r="AD49" s="7">
        <f>'pivot times'!G49</f>
        <v>0.86819349999965945</v>
      </c>
      <c r="AE49" s="7">
        <f t="shared" si="4"/>
        <v>44.599461000001021</v>
      </c>
      <c r="AF49" s="7">
        <f t="shared" si="5"/>
        <v>49.808621999998984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96.538859000000002</v>
      </c>
      <c r="AL49" s="7">
        <f>'pivot times'!K49</f>
        <v>0</v>
      </c>
      <c r="AM49" s="7">
        <f t="shared" si="8"/>
        <v>96.538859000000002</v>
      </c>
      <c r="AN49" s="7">
        <f t="shared" si="9"/>
        <v>96.538859000000002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1:56" x14ac:dyDescent="0.25">
      <c r="A50" s="2">
        <v>43</v>
      </c>
      <c r="B50" s="6">
        <v>13.209453333333334</v>
      </c>
      <c r="C50" s="6"/>
      <c r="D50" s="6">
        <v>53.088323500000001</v>
      </c>
      <c r="E50" s="6"/>
      <c r="F50" s="6">
        <v>88.537946000000005</v>
      </c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53.088323500000001</v>
      </c>
      <c r="AD50" s="7">
        <f>'pivot times'!G50</f>
        <v>1.6351774999999895</v>
      </c>
      <c r="AE50" s="7">
        <f t="shared" si="4"/>
        <v>48.18279100000003</v>
      </c>
      <c r="AF50" s="7">
        <f t="shared" si="5"/>
        <v>57.993855999999973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88.537946000000005</v>
      </c>
      <c r="AL50" s="7">
        <f>'pivot times'!K50</f>
        <v>0</v>
      </c>
      <c r="AM50" s="7">
        <f t="shared" si="8"/>
        <v>88.537946000000005</v>
      </c>
      <c r="AN50" s="7">
        <f t="shared" si="9"/>
        <v>88.537946000000005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1:56" x14ac:dyDescent="0.25">
      <c r="A51" s="2">
        <v>44</v>
      </c>
      <c r="B51" s="6">
        <v>14.147486333333333</v>
      </c>
      <c r="C51" s="6"/>
      <c r="D51" s="6">
        <v>52.390852500000001</v>
      </c>
      <c r="E51" s="6"/>
      <c r="F51" s="6">
        <v>95.922841000000005</v>
      </c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52.390852500000001</v>
      </c>
      <c r="AD51" s="7">
        <f>'pivot times'!G51</f>
        <v>4.6561265000000125</v>
      </c>
      <c r="AE51" s="7">
        <f t="shared" si="4"/>
        <v>38.422472999999968</v>
      </c>
      <c r="AF51" s="7">
        <f t="shared" si="5"/>
        <v>66.359232000000034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95.922841000000005</v>
      </c>
      <c r="AL51" s="7">
        <f>'pivot times'!K51</f>
        <v>0</v>
      </c>
      <c r="AM51" s="7">
        <f t="shared" si="8"/>
        <v>95.922841000000005</v>
      </c>
      <c r="AN51" s="7">
        <f t="shared" si="9"/>
        <v>95.922841000000005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1:56" x14ac:dyDescent="0.25">
      <c r="A52" s="2">
        <v>45</v>
      </c>
      <c r="B52" s="6">
        <v>17.748612333333334</v>
      </c>
      <c r="C52" s="6"/>
      <c r="D52" s="6">
        <v>59.469440000000006</v>
      </c>
      <c r="E52" s="6"/>
      <c r="F52" s="6">
        <v>95.871381</v>
      </c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59.469440000000006</v>
      </c>
      <c r="AD52" s="7">
        <f>'pivot times'!G52</f>
        <v>2.9891329999999319</v>
      </c>
      <c r="AE52" s="7">
        <f t="shared" si="4"/>
        <v>50.502041000000212</v>
      </c>
      <c r="AF52" s="7">
        <f t="shared" si="5"/>
        <v>68.436838999999807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95.871381</v>
      </c>
      <c r="AL52" s="7">
        <f>'pivot times'!K52</f>
        <v>0</v>
      </c>
      <c r="AM52" s="7">
        <f t="shared" si="8"/>
        <v>95.871381</v>
      </c>
      <c r="AN52" s="7">
        <f t="shared" si="9"/>
        <v>95.871381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1:56" x14ac:dyDescent="0.25">
      <c r="A53" s="2">
        <v>46</v>
      </c>
      <c r="B53" s="6">
        <v>20.194020333333331</v>
      </c>
      <c r="C53" s="6"/>
      <c r="D53" s="6">
        <v>50.554153499999998</v>
      </c>
      <c r="E53" s="6"/>
      <c r="F53" s="6">
        <v>96.847545999999994</v>
      </c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50.554153499999998</v>
      </c>
      <c r="AD53" s="7">
        <f>'pivot times'!G53</f>
        <v>3.3197695000000045</v>
      </c>
      <c r="AE53" s="7">
        <f t="shared" si="4"/>
        <v>40.594844999999985</v>
      </c>
      <c r="AF53" s="7">
        <f t="shared" si="5"/>
        <v>60.513462000000011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96.847545999999994</v>
      </c>
      <c r="AL53" s="7">
        <f>'pivot times'!K53</f>
        <v>0</v>
      </c>
      <c r="AM53" s="7">
        <f t="shared" si="8"/>
        <v>96.847545999999994</v>
      </c>
      <c r="AN53" s="7">
        <f t="shared" si="9"/>
        <v>96.847545999999994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1:56" x14ac:dyDescent="0.25">
      <c r="A54" s="2">
        <v>47</v>
      </c>
      <c r="B54" s="6">
        <v>14.633317333333332</v>
      </c>
      <c r="C54" s="6"/>
      <c r="D54" s="6">
        <v>60.965265500000001</v>
      </c>
      <c r="E54" s="6"/>
      <c r="F54" s="6">
        <v>84.768797000000006</v>
      </c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60.965265500000001</v>
      </c>
      <c r="AD54" s="7">
        <f>'pivot times'!G54</f>
        <v>0.21106450000009699</v>
      </c>
      <c r="AE54" s="7">
        <f t="shared" si="4"/>
        <v>60.332071999999712</v>
      </c>
      <c r="AF54" s="7">
        <f t="shared" si="5"/>
        <v>61.59845900000029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84.768797000000006</v>
      </c>
      <c r="AL54" s="7">
        <f>'pivot times'!K54</f>
        <v>0</v>
      </c>
      <c r="AM54" s="7">
        <f t="shared" si="8"/>
        <v>84.768797000000006</v>
      </c>
      <c r="AN54" s="7">
        <f t="shared" si="9"/>
        <v>84.768797000000006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1:56" x14ac:dyDescent="0.25">
      <c r="A55" s="2">
        <v>48</v>
      </c>
      <c r="B55" s="6">
        <v>19.54638233333333</v>
      </c>
      <c r="C55" s="6"/>
      <c r="D55" s="6">
        <v>51.194154999999995</v>
      </c>
      <c r="E55" s="6"/>
      <c r="F55" s="6">
        <v>88.434338999999994</v>
      </c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51.194154999999995</v>
      </c>
      <c r="AD55" s="7">
        <f>'pivot times'!G55</f>
        <v>0.1540170000015427</v>
      </c>
      <c r="AE55" s="7">
        <f t="shared" si="4"/>
        <v>50.732103999995367</v>
      </c>
      <c r="AF55" s="7">
        <f t="shared" si="5"/>
        <v>51.656206000004623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88.434338999999994</v>
      </c>
      <c r="AL55" s="7">
        <f>'pivot times'!K55</f>
        <v>0</v>
      </c>
      <c r="AM55" s="7">
        <f t="shared" si="8"/>
        <v>88.434338999999994</v>
      </c>
      <c r="AN55" s="7">
        <f t="shared" si="9"/>
        <v>88.434338999999994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1:56" x14ac:dyDescent="0.25">
      <c r="A56" s="2">
        <v>49</v>
      </c>
      <c r="B56" s="6">
        <v>14.786777000000001</v>
      </c>
      <c r="C56" s="6"/>
      <c r="D56" s="6">
        <v>46.568174999999997</v>
      </c>
      <c r="E56" s="6"/>
      <c r="F56" s="6">
        <v>87.428740000000005</v>
      </c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46.568174999999997</v>
      </c>
      <c r="AD56" s="7">
        <f>'pivot times'!G56</f>
        <v>2.7140120000000558</v>
      </c>
      <c r="AE56" s="7">
        <f t="shared" si="4"/>
        <v>38.426138999999829</v>
      </c>
      <c r="AF56" s="7">
        <f t="shared" si="5"/>
        <v>54.710211000000164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87.428740000000005</v>
      </c>
      <c r="AL56" s="7">
        <f>'pivot times'!K56</f>
        <v>0</v>
      </c>
      <c r="AM56" s="7">
        <f t="shared" si="8"/>
        <v>87.428740000000005</v>
      </c>
      <c r="AN56" s="7">
        <f t="shared" si="9"/>
        <v>87.428740000000005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1:56" x14ac:dyDescent="0.25">
      <c r="A57" s="2">
        <v>50</v>
      </c>
      <c r="B57" s="6">
        <v>19.761842333333334</v>
      </c>
      <c r="C57" s="6"/>
      <c r="D57" s="6">
        <v>43.7504925</v>
      </c>
      <c r="E57" s="6"/>
      <c r="F57" s="6">
        <v>82.374166000000002</v>
      </c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43.7504925</v>
      </c>
      <c r="AD57" s="7">
        <f>'pivot times'!G57</f>
        <v>0.65417949999988312</v>
      </c>
      <c r="AE57" s="7">
        <f t="shared" si="4"/>
        <v>41.787954000000347</v>
      </c>
      <c r="AF57" s="7">
        <f t="shared" si="5"/>
        <v>45.713030999999653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82.374166000000002</v>
      </c>
      <c r="AL57" s="7">
        <f>'pivot times'!K57</f>
        <v>0</v>
      </c>
      <c r="AM57" s="7">
        <f t="shared" si="8"/>
        <v>82.374166000000002</v>
      </c>
      <c r="AN57" s="7">
        <f t="shared" si="9"/>
        <v>82.374166000000002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1:56" x14ac:dyDescent="0.25">
      <c r="A58" s="2">
        <v>51</v>
      </c>
      <c r="B58" s="6">
        <v>12.880716833333333</v>
      </c>
      <c r="C58" s="6"/>
      <c r="D58" s="6">
        <v>50.660526500000003</v>
      </c>
      <c r="E58" s="6"/>
      <c r="F58" s="6">
        <v>92.762094000000005</v>
      </c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50.660526500000003</v>
      </c>
      <c r="AD58" s="7">
        <f>'pivot times'!G58</f>
        <v>2.8177664999998893</v>
      </c>
      <c r="AE58" s="7">
        <f t="shared" si="4"/>
        <v>42.207227000000337</v>
      </c>
      <c r="AF58" s="7">
        <f t="shared" si="5"/>
        <v>59.113825999999669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92.762094000000005</v>
      </c>
      <c r="AL58" s="7">
        <f>'pivot times'!K58</f>
        <v>0</v>
      </c>
      <c r="AM58" s="7">
        <f t="shared" si="8"/>
        <v>92.762094000000005</v>
      </c>
      <c r="AN58" s="7">
        <f t="shared" si="9"/>
        <v>92.762094000000005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1:56" x14ac:dyDescent="0.25">
      <c r="A59" s="2">
        <v>52</v>
      </c>
      <c r="B59" s="6">
        <v>13.413809333333335</v>
      </c>
      <c r="C59" s="6"/>
      <c r="D59" s="6">
        <v>54.931307000000004</v>
      </c>
      <c r="E59" s="6"/>
      <c r="F59" s="6">
        <v>92.73075</v>
      </c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54.931307000000004</v>
      </c>
      <c r="AD59" s="7">
        <f>'pivot times'!G59</f>
        <v>6.9092280000000095</v>
      </c>
      <c r="AE59" s="7">
        <f t="shared" si="4"/>
        <v>34.203622999999979</v>
      </c>
      <c r="AF59" s="7">
        <f t="shared" si="5"/>
        <v>75.658991000000029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92.73075</v>
      </c>
      <c r="AL59" s="7">
        <f>'pivot times'!K59</f>
        <v>0</v>
      </c>
      <c r="AM59" s="7">
        <f t="shared" si="8"/>
        <v>92.73075</v>
      </c>
      <c r="AN59" s="7">
        <f t="shared" si="9"/>
        <v>92.73075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1:56" x14ac:dyDescent="0.25">
      <c r="A60" s="2">
        <v>53</v>
      </c>
      <c r="B60" s="6">
        <v>16.691537500000003</v>
      </c>
      <c r="C60" s="6"/>
      <c r="D60" s="6">
        <v>50.342199999999998</v>
      </c>
      <c r="E60" s="6"/>
      <c r="F60" s="6">
        <v>89.07423</v>
      </c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50.342199999999998</v>
      </c>
      <c r="AD60" s="7">
        <f>'pivot times'!G60</f>
        <v>3.0587179999999359</v>
      </c>
      <c r="AE60" s="7">
        <f t="shared" si="4"/>
        <v>41.166046000000193</v>
      </c>
      <c r="AF60" s="7">
        <f t="shared" si="5"/>
        <v>59.518353999999803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89.07423</v>
      </c>
      <c r="AL60" s="7">
        <f>'pivot times'!K60</f>
        <v>0</v>
      </c>
      <c r="AM60" s="7">
        <f t="shared" si="8"/>
        <v>89.07423</v>
      </c>
      <c r="AN60" s="7">
        <f t="shared" si="9"/>
        <v>89.07423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1:56" x14ac:dyDescent="0.25">
      <c r="A61" s="2">
        <v>54</v>
      </c>
      <c r="B61" s="6">
        <v>18.099508333333329</v>
      </c>
      <c r="C61" s="6"/>
      <c r="D61" s="6">
        <v>45.252343500000002</v>
      </c>
      <c r="E61" s="6"/>
      <c r="F61" s="6">
        <v>81.472426999999996</v>
      </c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45.252343500000002</v>
      </c>
      <c r="AD61" s="7">
        <f>'pivot times'!G61</f>
        <v>2.7004485000000273</v>
      </c>
      <c r="AE61" s="7">
        <f t="shared" si="4"/>
        <v>37.150997999999916</v>
      </c>
      <c r="AF61" s="7">
        <f t="shared" si="5"/>
        <v>53.353689000000088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81.472426999999996</v>
      </c>
      <c r="AL61" s="7">
        <f>'pivot times'!K61</f>
        <v>0</v>
      </c>
      <c r="AM61" s="7">
        <f t="shared" si="8"/>
        <v>81.472426999999996</v>
      </c>
      <c r="AN61" s="7">
        <f t="shared" si="9"/>
        <v>81.472426999999996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1:56" x14ac:dyDescent="0.25">
      <c r="A62" s="2">
        <v>55</v>
      </c>
      <c r="B62" s="6">
        <v>22.015960333333336</v>
      </c>
      <c r="C62" s="6"/>
      <c r="D62" s="6">
        <v>48.569331500000004</v>
      </c>
      <c r="E62" s="6"/>
      <c r="F62" s="6">
        <v>84.429963000000001</v>
      </c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48.569331500000004</v>
      </c>
      <c r="AD62" s="7">
        <f>'pivot times'!G62</f>
        <v>2.4109174999999734</v>
      </c>
      <c r="AE62" s="7">
        <f t="shared" si="4"/>
        <v>41.336579000000086</v>
      </c>
      <c r="AF62" s="7">
        <f t="shared" si="5"/>
        <v>55.802083999999923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84.429963000000001</v>
      </c>
      <c r="AL62" s="7">
        <f>'pivot times'!K62</f>
        <v>0</v>
      </c>
      <c r="AM62" s="7">
        <f t="shared" si="8"/>
        <v>84.429963000000001</v>
      </c>
      <c r="AN62" s="7">
        <f t="shared" si="9"/>
        <v>84.429963000000001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1:56" x14ac:dyDescent="0.25">
      <c r="A63" s="2">
        <v>56</v>
      </c>
      <c r="B63" s="6">
        <v>15.854980666666668</v>
      </c>
      <c r="C63" s="6"/>
      <c r="D63" s="6">
        <v>47.890387000000004</v>
      </c>
      <c r="E63" s="6"/>
      <c r="F63" s="6">
        <v>83.925219999999996</v>
      </c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47.890387000000004</v>
      </c>
      <c r="AD63" s="7">
        <f>'pivot times'!G63</f>
        <v>3.4956339999999764</v>
      </c>
      <c r="AE63" s="7">
        <f t="shared" si="4"/>
        <v>37.403485000000074</v>
      </c>
      <c r="AF63" s="7">
        <f t="shared" si="5"/>
        <v>58.377288999999934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83.925219999999996</v>
      </c>
      <c r="AL63" s="7">
        <f>'pivot times'!K63</f>
        <v>0</v>
      </c>
      <c r="AM63" s="7">
        <f t="shared" si="8"/>
        <v>83.925219999999996</v>
      </c>
      <c r="AN63" s="7">
        <f t="shared" si="9"/>
        <v>83.925219999999996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1:56" x14ac:dyDescent="0.25">
      <c r="A64" s="2">
        <v>57</v>
      </c>
      <c r="B64" s="6">
        <v>20.326654333333334</v>
      </c>
      <c r="C64" s="6"/>
      <c r="D64" s="6">
        <v>48.927052500000002</v>
      </c>
      <c r="E64" s="6"/>
      <c r="F64" s="6">
        <v>83.407174999999995</v>
      </c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48.927052500000002</v>
      </c>
      <c r="AD64" s="7">
        <f>'pivot times'!G64</f>
        <v>9.1614999558751672E-3</v>
      </c>
      <c r="AE64" s="7">
        <f t="shared" si="4"/>
        <v>48.899568000132376</v>
      </c>
      <c r="AF64" s="7">
        <f t="shared" si="5"/>
        <v>48.954536999867628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83.407174999999995</v>
      </c>
      <c r="AL64" s="7">
        <f>'pivot times'!K64</f>
        <v>0</v>
      </c>
      <c r="AM64" s="7">
        <f t="shared" si="8"/>
        <v>83.407174999999995</v>
      </c>
      <c r="AN64" s="7">
        <f t="shared" si="9"/>
        <v>83.407174999999995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1:56" x14ac:dyDescent="0.25">
      <c r="A65" s="2">
        <v>58</v>
      </c>
      <c r="B65" s="6">
        <v>18.068352166666671</v>
      </c>
      <c r="C65" s="6"/>
      <c r="D65" s="6">
        <v>51.852208500000003</v>
      </c>
      <c r="E65" s="6"/>
      <c r="F65" s="6">
        <v>81.383899999999997</v>
      </c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51.852208500000003</v>
      </c>
      <c r="AD65" s="7">
        <f>'pivot times'!G65</f>
        <v>4.931397499999937</v>
      </c>
      <c r="AE65" s="7">
        <f t="shared" si="4"/>
        <v>37.058016000000194</v>
      </c>
      <c r="AF65" s="7">
        <f t="shared" si="5"/>
        <v>66.646400999999813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81.383899999999997</v>
      </c>
      <c r="AL65" s="7">
        <f>'pivot times'!K65</f>
        <v>0</v>
      </c>
      <c r="AM65" s="7">
        <f t="shared" si="8"/>
        <v>81.383899999999997</v>
      </c>
      <c r="AN65" s="7">
        <f t="shared" si="9"/>
        <v>81.383899999999997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1:56" x14ac:dyDescent="0.25">
      <c r="A66" s="2">
        <v>59</v>
      </c>
      <c r="B66" s="6">
        <v>18.585793833333337</v>
      </c>
      <c r="C66" s="6"/>
      <c r="D66" s="6">
        <v>46.810681000000002</v>
      </c>
      <c r="E66" s="6"/>
      <c r="F66" s="6">
        <v>80.550257999999999</v>
      </c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46.810681000000002</v>
      </c>
      <c r="AD66" s="7">
        <f>'pivot times'!G66</f>
        <v>9.8631010000000039</v>
      </c>
      <c r="AE66" s="7">
        <f t="shared" si="4"/>
        <v>17.221377999999991</v>
      </c>
      <c r="AF66" s="7">
        <f t="shared" si="5"/>
        <v>76.399984000000018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80.550257999999999</v>
      </c>
      <c r="AL66" s="7">
        <f>'pivot times'!K66</f>
        <v>0</v>
      </c>
      <c r="AM66" s="7">
        <f t="shared" si="8"/>
        <v>80.550257999999999</v>
      </c>
      <c r="AN66" s="7">
        <f t="shared" si="9"/>
        <v>80.550257999999999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1:56" x14ac:dyDescent="0.25">
      <c r="A67" s="2">
        <v>60</v>
      </c>
      <c r="B67" s="6">
        <v>20.728350333333331</v>
      </c>
      <c r="C67" s="6"/>
      <c r="D67" s="6">
        <v>47.468882499999999</v>
      </c>
      <c r="E67" s="6"/>
      <c r="F67" s="6">
        <v>79.713228000000001</v>
      </c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47.468882499999999</v>
      </c>
      <c r="AD67" s="7">
        <f>'pivot times'!G67</f>
        <v>8.9434205000000198</v>
      </c>
      <c r="AE67" s="7">
        <f t="shared" si="4"/>
        <v>20.63862099999994</v>
      </c>
      <c r="AF67" s="7">
        <f t="shared" si="5"/>
        <v>74.299144000000055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79.713228000000001</v>
      </c>
      <c r="AL67" s="7">
        <f>'pivot times'!K67</f>
        <v>0</v>
      </c>
      <c r="AM67" s="7">
        <f t="shared" si="8"/>
        <v>79.713228000000001</v>
      </c>
      <c r="AN67" s="7">
        <f t="shared" si="9"/>
        <v>79.713228000000001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1:56" x14ac:dyDescent="0.25">
      <c r="A68" s="2">
        <v>61</v>
      </c>
      <c r="B68" s="6">
        <v>19.171195666666666</v>
      </c>
      <c r="C68" s="6"/>
      <c r="D68" s="6">
        <v>45.312976999999997</v>
      </c>
      <c r="E68" s="6"/>
      <c r="F68" s="6">
        <v>72.263093999999995</v>
      </c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45.312976999999997</v>
      </c>
      <c r="AD68" s="7">
        <f>'pivot times'!G68</f>
        <v>10.443955999999998</v>
      </c>
      <c r="AE68" s="7">
        <f t="shared" si="4"/>
        <v>13.981109000000004</v>
      </c>
      <c r="AF68" s="7">
        <f t="shared" si="5"/>
        <v>76.644844999999989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72.263093999999995</v>
      </c>
      <c r="AL68" s="7">
        <f>'pivot times'!K68</f>
        <v>0</v>
      </c>
      <c r="AM68" s="7">
        <f t="shared" si="8"/>
        <v>72.263093999999995</v>
      </c>
      <c r="AN68" s="7">
        <f t="shared" si="9"/>
        <v>72.263093999999995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1:56" x14ac:dyDescent="0.25">
      <c r="A69" s="2">
        <v>62</v>
      </c>
      <c r="B69" s="6">
        <v>17.818793833333334</v>
      </c>
      <c r="C69" s="6"/>
      <c r="D69" s="6">
        <v>46.5663105</v>
      </c>
      <c r="E69" s="6"/>
      <c r="F69" s="6">
        <v>77.989759000000006</v>
      </c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46.5663105</v>
      </c>
      <c r="AD69" s="7">
        <f>'pivot times'!G69</f>
        <v>8.9648595000000011</v>
      </c>
      <c r="AE69" s="7">
        <f t="shared" si="4"/>
        <v>19.671731999999999</v>
      </c>
      <c r="AF69" s="7">
        <f t="shared" si="5"/>
        <v>73.460889000000009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77.989759000000006</v>
      </c>
      <c r="AL69" s="7">
        <f>'pivot times'!K69</f>
        <v>0</v>
      </c>
      <c r="AM69" s="7">
        <f t="shared" si="8"/>
        <v>77.989759000000006</v>
      </c>
      <c r="AN69" s="7">
        <f t="shared" si="9"/>
        <v>77.989759000000006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1:56" x14ac:dyDescent="0.25">
      <c r="A70" s="2">
        <v>63</v>
      </c>
      <c r="B70" s="6">
        <v>18.470063666666665</v>
      </c>
      <c r="C70" s="6"/>
      <c r="D70" s="6">
        <v>46.123927000000002</v>
      </c>
      <c r="E70" s="6"/>
      <c r="F70" s="6">
        <v>66.603048999999999</v>
      </c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46.123927000000002</v>
      </c>
      <c r="AD70" s="7">
        <f>'pivot times'!G70</f>
        <v>9.0948509999999985</v>
      </c>
      <c r="AE70" s="7">
        <f t="shared" si="4"/>
        <v>18.839374000000007</v>
      </c>
      <c r="AF70" s="7">
        <f t="shared" si="5"/>
        <v>73.408479999999997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66.603048999999999</v>
      </c>
      <c r="AL70" s="7">
        <f>'pivot times'!K70</f>
        <v>0</v>
      </c>
      <c r="AM70" s="7">
        <f t="shared" si="8"/>
        <v>66.603048999999999</v>
      </c>
      <c r="AN70" s="7">
        <f t="shared" si="9"/>
        <v>66.603048999999999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1:56" x14ac:dyDescent="0.25">
      <c r="A71" s="2">
        <v>64</v>
      </c>
      <c r="B71" s="6">
        <v>20.844140333333332</v>
      </c>
      <c r="C71" s="6"/>
      <c r="D71" s="6">
        <v>50.290246999999994</v>
      </c>
      <c r="E71" s="6"/>
      <c r="F71" s="6">
        <v>71.296051000000006</v>
      </c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50.290246999999994</v>
      </c>
      <c r="AD71" s="7">
        <f>'pivot times'!G71</f>
        <v>6.3799460000000652</v>
      </c>
      <c r="AE71" s="7">
        <f t="shared" si="4"/>
        <v>31.150408999999797</v>
      </c>
      <c r="AF71" s="7">
        <f t="shared" si="5"/>
        <v>69.43008500000019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71.296051000000006</v>
      </c>
      <c r="AL71" s="7">
        <f>'pivot times'!K71</f>
        <v>0</v>
      </c>
      <c r="AM71" s="7">
        <f t="shared" si="8"/>
        <v>71.296051000000006</v>
      </c>
      <c r="AN71" s="7">
        <f t="shared" si="9"/>
        <v>71.296051000000006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1:56" x14ac:dyDescent="0.25">
      <c r="A72" s="2">
        <v>72</v>
      </c>
      <c r="B72" s="6">
        <v>25.236317714285715</v>
      </c>
      <c r="C72" s="6"/>
      <c r="D72" s="6">
        <v>46.016104000000006</v>
      </c>
      <c r="E72" s="6"/>
      <c r="F72" s="6">
        <v>69.237037000000001</v>
      </c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1:56" x14ac:dyDescent="0.25">
      <c r="A73" s="2">
        <v>71</v>
      </c>
      <c r="B73" s="6">
        <v>24.118696</v>
      </c>
      <c r="C73" s="6"/>
      <c r="D73" s="6">
        <v>46.386457333333333</v>
      </c>
      <c r="E73" s="6"/>
      <c r="F73" s="6">
        <v>72.95795050000001</v>
      </c>
      <c r="U73" t="s">
        <v>25</v>
      </c>
      <c r="V73" t="s">
        <v>26</v>
      </c>
      <c r="W73" s="7" t="s">
        <v>27</v>
      </c>
      <c r="X73" s="7" t="s">
        <v>28</v>
      </c>
    </row>
    <row r="74" spans="1:56" x14ac:dyDescent="0.25">
      <c r="A74" s="2">
        <v>70</v>
      </c>
      <c r="B74" s="6">
        <v>23.282241000000003</v>
      </c>
      <c r="C74" s="6"/>
      <c r="D74" s="6">
        <v>39.888710666666668</v>
      </c>
      <c r="E74" s="6"/>
      <c r="F74" s="6">
        <v>74.201631000000006</v>
      </c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333.04949225000001</v>
      </c>
      <c r="X74" s="7">
        <f>'pivot times'!C8</f>
        <v>0.14113770072525098</v>
      </c>
      <c r="Y74" s="7">
        <v>0</v>
      </c>
    </row>
    <row r="75" spans="1:56" x14ac:dyDescent="0.25">
      <c r="A75" s="2">
        <v>69</v>
      </c>
      <c r="B75" s="6">
        <v>26.141769333333333</v>
      </c>
      <c r="C75" s="6"/>
      <c r="D75" s="6">
        <v>51.439376666666668</v>
      </c>
      <c r="E75" s="6"/>
      <c r="F75" s="6">
        <v>74.501088500000009</v>
      </c>
      <c r="U75">
        <v>2</v>
      </c>
      <c r="V75" t="str">
        <f t="shared" si="18"/>
        <v>e0 10000 100 1 1 2</v>
      </c>
      <c r="W75" s="7">
        <f>'pivot times'!B9</f>
        <v>166.15454114285714</v>
      </c>
      <c r="X75" s="7">
        <f>'pivot times'!C9</f>
        <v>0.18850267061446355</v>
      </c>
    </row>
    <row r="76" spans="1:56" x14ac:dyDescent="0.25">
      <c r="A76" s="2">
        <v>68</v>
      </c>
      <c r="B76" s="6">
        <v>21.119853333333335</v>
      </c>
      <c r="C76" s="6"/>
      <c r="D76" s="6">
        <v>43.531885666666675</v>
      </c>
      <c r="E76" s="6"/>
      <c r="F76" s="6">
        <v>71.261930000000007</v>
      </c>
      <c r="U76">
        <v>3</v>
      </c>
      <c r="V76" t="str">
        <f t="shared" si="18"/>
        <v>e0 10000 100 1 1 3</v>
      </c>
      <c r="W76" s="7">
        <f>'pivot times'!B10</f>
        <v>111.28643521428572</v>
      </c>
      <c r="X76" s="7">
        <f>'pivot times'!C10</f>
        <v>0.14718799798045595</v>
      </c>
    </row>
    <row r="77" spans="1:56" x14ac:dyDescent="0.25">
      <c r="A77" s="2">
        <v>67</v>
      </c>
      <c r="B77" s="6">
        <v>20.41756516666667</v>
      </c>
      <c r="C77" s="6"/>
      <c r="D77" s="6">
        <v>46.092860666666667</v>
      </c>
      <c r="E77" s="6"/>
      <c r="F77" s="6">
        <v>70.886656500000001</v>
      </c>
      <c r="U77">
        <v>4</v>
      </c>
      <c r="V77" t="str">
        <f t="shared" si="18"/>
        <v>e0 10000 100 1 1 4</v>
      </c>
      <c r="W77" s="7">
        <f>'pivot times'!B11</f>
        <v>83.86176435714286</v>
      </c>
      <c r="X77" s="7">
        <f>'pivot times'!C11</f>
        <v>0.1356966565342734</v>
      </c>
    </row>
    <row r="78" spans="1:56" x14ac:dyDescent="0.25">
      <c r="A78" s="2">
        <v>66</v>
      </c>
      <c r="B78" s="6">
        <v>20.464144666666666</v>
      </c>
      <c r="C78" s="6"/>
      <c r="D78" s="6">
        <v>50.856274499999998</v>
      </c>
      <c r="E78" s="6"/>
      <c r="F78" s="6">
        <v>71.291388499999996</v>
      </c>
      <c r="U78">
        <v>5</v>
      </c>
      <c r="V78" t="str">
        <f t="shared" si="18"/>
        <v>e0 10000 100 1 1 5</v>
      </c>
      <c r="W78" s="7">
        <f>'pivot times'!B12</f>
        <v>67.357719642857134</v>
      </c>
      <c r="X78" s="7">
        <f>'pivot times'!C12</f>
        <v>6.7203002031435213E-2</v>
      </c>
    </row>
    <row r="79" spans="1:56" x14ac:dyDescent="0.25">
      <c r="A79" s="2">
        <v>65</v>
      </c>
      <c r="B79" s="6">
        <v>24.292700166666673</v>
      </c>
      <c r="C79" s="6"/>
      <c r="D79" s="6">
        <v>43.521373499999996</v>
      </c>
      <c r="E79" s="6"/>
      <c r="F79" s="6">
        <v>71.644318499999997</v>
      </c>
      <c r="U79">
        <v>6</v>
      </c>
      <c r="V79" t="str">
        <f t="shared" si="18"/>
        <v>e0 10000 100 1 1 6</v>
      </c>
      <c r="W79" s="7">
        <f>'pivot times'!B13</f>
        <v>55.933098357142846</v>
      </c>
      <c r="X79" s="7">
        <f>'pivot times'!C13</f>
        <v>5.2422929734104839E-2</v>
      </c>
    </row>
    <row r="80" spans="1:56" x14ac:dyDescent="0.25">
      <c r="U80">
        <v>7</v>
      </c>
      <c r="V80" t="str">
        <f t="shared" si="18"/>
        <v>e0 10000 100 1 1 7</v>
      </c>
      <c r="W80" s="7">
        <f>'pivot times'!B14</f>
        <v>48.12476371428572</v>
      </c>
      <c r="X80" s="7">
        <f>'pivot times'!C14</f>
        <v>6.1622923624751455E-2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42.323093571428572</v>
      </c>
      <c r="X81" s="7">
        <f>'pivot times'!C15</f>
        <v>5.9798787769861431E-2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37.802975000000004</v>
      </c>
      <c r="X82" s="7">
        <f>'pivot times'!C16</f>
        <v>7.538077538989689E-2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34.044442857142862</v>
      </c>
      <c r="X83" s="7">
        <f>'pivot times'!C17</f>
        <v>9.2106753371016564E-2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31.03745557142857</v>
      </c>
      <c r="X84" s="7">
        <f>'pivot times'!C18</f>
        <v>3.7242424636002365E-2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28.72331785714286</v>
      </c>
      <c r="X85" s="7">
        <f>'pivot times'!C19</f>
        <v>6.0828783279292496E-2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26.532556499999998</v>
      </c>
      <c r="X86" s="7">
        <f>'pivot times'!C20</f>
        <v>4.8561100090133577E-2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24.744356</v>
      </c>
      <c r="X87" s="7">
        <f>'pivot times'!C21</f>
        <v>4.2115090689192149E-2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23.187750166666664</v>
      </c>
      <c r="X88" s="7">
        <f>'pivot times'!C22</f>
        <v>3.7011616778856643E-2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21.801792666666667</v>
      </c>
      <c r="X89" s="7">
        <f>'pivot times'!C23</f>
        <v>4.4383662597097549E-2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20.636945666666666</v>
      </c>
      <c r="X90" s="7">
        <f>'pivot times'!C24</f>
        <v>2.8841121323106164E-2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19.546373333333335</v>
      </c>
      <c r="X91" s="7">
        <f>'pivot times'!C25</f>
        <v>5.5221080589479811E-2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18.621435333333334</v>
      </c>
      <c r="X92" s="7">
        <f>'pivot times'!C26</f>
        <v>3.628887506545881E-2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17.719269333333333</v>
      </c>
      <c r="X93" s="7">
        <f>'pivot times'!C27</f>
        <v>5.024338082721172E-2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16.977271666666667</v>
      </c>
      <c r="X94" s="7">
        <f>'pivot times'!C28</f>
        <v>3.3654754215082253E-2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16.329103833333331</v>
      </c>
      <c r="X95" s="7">
        <f>'pivot times'!C29</f>
        <v>7.0433356419818641E-2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15.630143166666668</v>
      </c>
      <c r="X96" s="7">
        <f>'pivot times'!C30</f>
        <v>4.0718755323202988E-2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15.179443333333333</v>
      </c>
      <c r="X97" s="7">
        <f>'pivot times'!C31</f>
        <v>0.10776978134058715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15.310846500000002</v>
      </c>
      <c r="X98" s="7">
        <f>'pivot times'!C32</f>
        <v>0.41643644234456667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15.318712666666668</v>
      </c>
      <c r="X99" s="7">
        <f>'pivot times'!C33</f>
        <v>0.6719130770778311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14.614170499999998</v>
      </c>
      <c r="X100" s="7">
        <f>'pivot times'!C34</f>
        <v>0.10445587715395957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15.041751833333334</v>
      </c>
      <c r="X101" s="7">
        <f>'pivot times'!C35</f>
        <v>0.46030804504569328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14.926566166666666</v>
      </c>
      <c r="X102" s="7">
        <f>'pivot times'!C36</f>
        <v>0.65009403864684412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14.374926</v>
      </c>
      <c r="X103" s="7">
        <f>'pivot times'!C37</f>
        <v>0.54538628414853751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14.357612500000002</v>
      </c>
      <c r="X104" s="7">
        <f>'pivot times'!C38</f>
        <v>1.2425338805793467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14.726694166666666</v>
      </c>
      <c r="X105" s="7">
        <f>'pivot times'!C39</f>
        <v>1.3176044791120638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14.928044333333332</v>
      </c>
      <c r="X106" s="7">
        <f>'pivot times'!C40</f>
        <v>0.95233670920368818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14.775562833333332</v>
      </c>
      <c r="X107" s="7">
        <f>'pivot times'!C41</f>
        <v>1.4761833459259623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13.793865333333335</v>
      </c>
      <c r="X108" s="7">
        <f>'pivot times'!C42</f>
        <v>0.39811869528723676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16.386073666666665</v>
      </c>
      <c r="X109" s="7">
        <f>'pivot times'!C43</f>
        <v>3.3079656251368283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14.828474666666667</v>
      </c>
      <c r="X110" s="7">
        <f>'pivot times'!C44</f>
        <v>1.8104908322755613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14.622530666666668</v>
      </c>
      <c r="X111" s="7">
        <f>'pivot times'!C45</f>
        <v>3.3761369809258124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13.900480333333332</v>
      </c>
      <c r="X112" s="7">
        <f>'pivot times'!C46</f>
        <v>1.4559147284390921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14.420785</v>
      </c>
      <c r="X113" s="7">
        <f>'pivot times'!C47</f>
        <v>1.851605183816291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17.789182333333333</v>
      </c>
      <c r="X114" s="7">
        <f>'pivot times'!C48</f>
        <v>8.4938963974044626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21.296362166666665</v>
      </c>
      <c r="X115" s="7">
        <f>'pivot times'!C49</f>
        <v>9.6799536763197267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13.209453333333334</v>
      </c>
      <c r="X116" s="7">
        <f>'pivot times'!C50</f>
        <v>0.73267505939253919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14.147486333333333</v>
      </c>
      <c r="X117" s="7">
        <f>'pivot times'!C51</f>
        <v>2.1482385422490933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17.748612333333334</v>
      </c>
      <c r="X118" s="7">
        <f>'pivot times'!C52</f>
        <v>3.5633770844537143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20.194020333333331</v>
      </c>
      <c r="X119" s="7">
        <f>'pivot times'!C53</f>
        <v>7.2499493793722438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14.633317333333332</v>
      </c>
      <c r="X120" s="7">
        <f>'pivot times'!C54</f>
        <v>2.3818313951721897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19.54638233333333</v>
      </c>
      <c r="X121" s="7">
        <f>'pivot times'!C55</f>
        <v>7.6855686576556534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14.786777000000001</v>
      </c>
      <c r="X122" s="7">
        <f>'pivot times'!C56</f>
        <v>3.2788752264566741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19.761842333333334</v>
      </c>
      <c r="X123" s="7">
        <f>'pivot times'!C57</f>
        <v>6.1033638066374634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12.880716833333333</v>
      </c>
      <c r="X124" s="7">
        <f>'pivot times'!C58</f>
        <v>1.3693981540507014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13.413809333333335</v>
      </c>
      <c r="X125" s="7">
        <f>'pivot times'!C59</f>
        <v>1.2425203626998758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16.691537500000003</v>
      </c>
      <c r="X126" s="7">
        <f>'pivot times'!C60</f>
        <v>4.9178707561866881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18.099508333333329</v>
      </c>
      <c r="X127" s="7">
        <f>'pivot times'!C61</f>
        <v>4.108269558439126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22.015960333333336</v>
      </c>
      <c r="X128" s="7">
        <f>'pivot times'!C62</f>
        <v>8.4220645508069598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15.854980666666668</v>
      </c>
      <c r="X129" s="7">
        <f>'pivot times'!C63</f>
        <v>2.6517183153037864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20.326654333333334</v>
      </c>
      <c r="X130" s="7">
        <f>'pivot times'!C64</f>
        <v>5.4212973292000779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18.068352166666671</v>
      </c>
      <c r="X131" s="7">
        <f>'pivot times'!C65</f>
        <v>4.6160348100741251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18.585793833333337</v>
      </c>
      <c r="X132" s="7">
        <f>'pivot times'!C66</f>
        <v>3.8563598518613076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20.728350333333331</v>
      </c>
      <c r="X133" s="7">
        <f>'pivot times'!C67</f>
        <v>1.8699932542351634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19.171195666666666</v>
      </c>
      <c r="X134" s="7">
        <f>'pivot times'!C68</f>
        <v>9.6857083870239453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17.818793833333334</v>
      </c>
      <c r="X135" s="7">
        <f>'pivot times'!C69</f>
        <v>4.4240498551869667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18.470063666666665</v>
      </c>
      <c r="X136" s="7">
        <f>'pivot times'!C70</f>
        <v>5.4078009293146065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20.844140333333332</v>
      </c>
      <c r="X137" s="7">
        <f>'pivot times'!C71</f>
        <v>9.5707466572405231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748.22622766666666</v>
      </c>
      <c r="X138" s="7">
        <f>'pivot times'!E8</f>
        <v>0.10092946220091502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372.50587033333335</v>
      </c>
      <c r="X139" s="7">
        <f>'pivot times'!E9</f>
        <v>0.35509356222225424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248.89264200000002</v>
      </c>
      <c r="X140" s="7">
        <f>'pivot times'!E10</f>
        <v>3.2435635462630168E-2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187.03656233333334</v>
      </c>
      <c r="X141" s="7">
        <f>'pivot times'!E11</f>
        <v>0.18296922772062205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149.99934966666669</v>
      </c>
      <c r="X142" s="7">
        <f>'pivot times'!E12</f>
        <v>1.7734308365207911E-3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125.29804133333333</v>
      </c>
      <c r="X143" s="7">
        <f>'pivot times'!E13</f>
        <v>7.7389507913043443E-2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107.92060099999999</v>
      </c>
      <c r="X144" s="7">
        <f>'pivot times'!E14</f>
        <v>0.15455417933135029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94.597121999999999</v>
      </c>
      <c r="X145" s="7">
        <f>'pivot times'!E15</f>
        <v>9.4085402551328676E-2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84.23181799999999</v>
      </c>
      <c r="X146" s="7">
        <f>'pivot times'!E16</f>
        <v>1.5140833394770277E-2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76.019603000000004</v>
      </c>
      <c r="X147" s="7">
        <f>'pivot times'!E17</f>
        <v>1.6294160210387192E-2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69.312320999999997</v>
      </c>
      <c r="X148" s="7">
        <f>'pivot times'!E18</f>
        <v>3.3906099011695244E-2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63.672268250000002</v>
      </c>
      <c r="X149" s="7">
        <f>'pivot times'!E19</f>
        <v>2.471251764301868E-2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1327.9632320000001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661.10367699999995</v>
      </c>
      <c r="X203" s="7">
        <f>'pivot times'!G9</f>
        <v>0.18578799996579098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440.81368850000001</v>
      </c>
      <c r="X204" s="7">
        <f>'pivot times'!G10</f>
        <v>7.3112499934078728E-2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331.66965600000003</v>
      </c>
      <c r="X205" s="7">
        <f>'pivot times'!G11</f>
        <v>5.713997584879258E-3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265.48188449999998</v>
      </c>
      <c r="X206" s="7">
        <f>'pivot times'!G12</f>
        <v>2.5715049411441501E-3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221.577619</v>
      </c>
      <c r="X207" s="7">
        <f>'pivot times'!G13</f>
        <v>4.908899996350792E-2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190.23516699999999</v>
      </c>
      <c r="X208" s="7">
        <f>'pivot times'!G14</f>
        <v>1.6363000185462259E-2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166.71203600000001</v>
      </c>
      <c r="X209" s="7">
        <f>'pivot times'!G15</f>
        <v>4.2440002929385011E-3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148.51271850000001</v>
      </c>
      <c r="X210" s="7">
        <f>'pivot times'!G16</f>
        <v>0.13433749998536093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134.1067755</v>
      </c>
      <c r="X211" s="7">
        <f>'pivot times'!G17</f>
        <v>0.26240550000048407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122.2412295</v>
      </c>
      <c r="X212" s="7">
        <f>'pivot times'!G18</f>
        <v>0.22842650000126818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112.1080465</v>
      </c>
      <c r="X213" s="7">
        <f>'pivot times'!G19</f>
        <v>1.7448499987567038E-2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103.98804200000001</v>
      </c>
      <c r="X214" s="7">
        <f>'pivot times'!G20</f>
        <v>0.13112499999326233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96.657055499999998</v>
      </c>
      <c r="X215" s="7">
        <f>'pivot times'!G21</f>
        <v>0.1096415000011812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90.329803999999996</v>
      </c>
      <c r="X216" s="7">
        <f>'pivot times'!G22</f>
        <v>5.9475000012722087E-2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84.949720999999997</v>
      </c>
      <c r="X217" s="7">
        <f>'pivot times'!G23</f>
        <v>3.8263999995595009E-2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80.066247500000003</v>
      </c>
      <c r="X218" s="7">
        <f>'pivot times'!G24</f>
        <v>1.6914999575376409E-3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75.971120500000012</v>
      </c>
      <c r="X219" s="7">
        <f>'pivot times'!G25</f>
        <v>6.1242499987986442E-2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71.966386999999997</v>
      </c>
      <c r="X220" s="7">
        <f>'pivot times'!G26</f>
        <v>5.6853000006937084E-2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68.532732999999993</v>
      </c>
      <c r="X221" s="7">
        <f>'pivot times'!G27</f>
        <v>2.5716999999133874E-2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65.370329499999997</v>
      </c>
      <c r="X222" s="7">
        <f>'pivot times'!G28</f>
        <v>1.9642500016410016E-2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62.644377500000004</v>
      </c>
      <c r="X223" s="7">
        <f>'pivot times'!G29</f>
        <v>5.1627499994216834E-2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59.932746999999999</v>
      </c>
      <c r="X224" s="7">
        <f>'pivot times'!G30</f>
        <v>5.8492999999927409E-2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57.120248500000002</v>
      </c>
      <c r="X225" s="7">
        <f>'pivot times'!G31</f>
        <v>5.0224499998691753E-2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57.425684500000003</v>
      </c>
      <c r="X226" s="7">
        <f>'pivot times'!G32</f>
        <v>0.21418449999898229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56.181583500000002</v>
      </c>
      <c r="X227" s="7">
        <f>'pivot times'!G33</f>
        <v>0.6694515000000717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53.880075500000004</v>
      </c>
      <c r="X228" s="7">
        <f>'pivot times'!G34</f>
        <v>0.29212049999977208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56.703390999999996</v>
      </c>
      <c r="X229" s="7">
        <f>'pivot times'!G35</f>
        <v>1.4520320000001259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53.341972999999996</v>
      </c>
      <c r="X230" s="7">
        <f>'pivot times'!G36</f>
        <v>0.4957800000003143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53.317558499999997</v>
      </c>
      <c r="X231" s="7">
        <f>'pivot times'!G37</f>
        <v>1.079377499999854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52.255019000000004</v>
      </c>
      <c r="X232" s="7">
        <f>'pivot times'!G38</f>
        <v>0.94088100000011066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51.562831000000003</v>
      </c>
      <c r="X233" s="7">
        <f>'pivot times'!G39</f>
        <v>1.4935470000000381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52.735141999999996</v>
      </c>
      <c r="X234" s="7">
        <f>'pivot times'!G40</f>
        <v>0.79627400000029591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54.640861000000001</v>
      </c>
      <c r="X235" s="7">
        <f>'pivot times'!G41</f>
        <v>7.4502550000000358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52.583441000000001</v>
      </c>
      <c r="X236" s="7">
        <f>'pivot times'!G42</f>
        <v>2.4350770000001014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54.842095999999998</v>
      </c>
      <c r="X237" s="7">
        <f>'pivot times'!G43</f>
        <v>2.476023000000096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51.119478999999998</v>
      </c>
      <c r="X238" s="7">
        <f>'pivot times'!G44</f>
        <v>1.1851400000000853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56.011256000000003</v>
      </c>
      <c r="X239" s="7">
        <f>'pivot times'!G45</f>
        <v>5.3401409999999379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52.752298500000002</v>
      </c>
      <c r="X240" s="7">
        <f>'pivot times'!G46</f>
        <v>0.41684549999979875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49.211495499999998</v>
      </c>
      <c r="X241" s="7">
        <f>'pivot times'!G47</f>
        <v>2.8814695000000565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47.655804000000003</v>
      </c>
      <c r="X242" s="7">
        <f>'pivot times'!G48</f>
        <v>2.4514079999999052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47.204041500000002</v>
      </c>
      <c r="X243" s="7">
        <f>'pivot times'!G49</f>
        <v>0.86819349999965945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53.088323500000001</v>
      </c>
      <c r="X244" s="7">
        <f>'pivot times'!G50</f>
        <v>1.6351774999999895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52.390852500000001</v>
      </c>
      <c r="X245" s="7">
        <f>'pivot times'!G51</f>
        <v>4.6561265000000125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59.469440000000006</v>
      </c>
      <c r="X246" s="7">
        <f>'pivot times'!G52</f>
        <v>2.9891329999999319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50.554153499999998</v>
      </c>
      <c r="X247" s="7">
        <f>'pivot times'!G53</f>
        <v>3.3197695000000045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60.965265500000001</v>
      </c>
      <c r="X248" s="7">
        <f>'pivot times'!G54</f>
        <v>0.21106450000009699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51.194154999999995</v>
      </c>
      <c r="X249" s="7">
        <f>'pivot times'!G55</f>
        <v>0.1540170000015427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46.568174999999997</v>
      </c>
      <c r="X250" s="7">
        <f>'pivot times'!G56</f>
        <v>2.7140120000000558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43.7504925</v>
      </c>
      <c r="X251" s="7">
        <f>'pivot times'!G57</f>
        <v>0.65417949999988312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50.660526500000003</v>
      </c>
      <c r="X252" s="7">
        <f>'pivot times'!G58</f>
        <v>2.8177664999998893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54.931307000000004</v>
      </c>
      <c r="X253" s="7">
        <f>'pivot times'!G59</f>
        <v>6.9092280000000095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50.342199999999998</v>
      </c>
      <c r="X254" s="7">
        <f>'pivot times'!G60</f>
        <v>3.0587179999999359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45.252343500000002</v>
      </c>
      <c r="X255" s="7">
        <f>'pivot times'!G61</f>
        <v>2.7004485000000273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48.569331500000004</v>
      </c>
      <c r="X256" s="7">
        <f>'pivot times'!G62</f>
        <v>2.4109174999999734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47.890387000000004</v>
      </c>
      <c r="X257" s="7">
        <f>'pivot times'!G63</f>
        <v>3.4956339999999764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48.927052500000002</v>
      </c>
      <c r="X258" s="7">
        <f>'pivot times'!G64</f>
        <v>9.1614999558751672E-3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51.852208500000003</v>
      </c>
      <c r="X259" s="7">
        <f>'pivot times'!G65</f>
        <v>4.931397499999937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46.810681000000002</v>
      </c>
      <c r="X260" s="7">
        <f>'pivot times'!G66</f>
        <v>9.8631010000000039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47.468882499999999</v>
      </c>
      <c r="X261" s="7">
        <f>'pivot times'!G67</f>
        <v>8.9434205000000198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45.312976999999997</v>
      </c>
      <c r="X262" s="7">
        <f>'pivot times'!G68</f>
        <v>10.443955999999998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46.5663105</v>
      </c>
      <c r="X263" s="7">
        <f>'pivot times'!G69</f>
        <v>8.9648595000000011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46.123927000000002</v>
      </c>
      <c r="X264" s="7">
        <f>'pivot times'!G70</f>
        <v>9.0948509999999985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50.290246999999994</v>
      </c>
      <c r="X265" s="7">
        <f>'pivot times'!G71</f>
        <v>6.3799460000000652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2083.919367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1033.768284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689.58723399999997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517.03048899999999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414.10621800000001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346.274833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297.04386299999999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260.09294599999998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232.02580399999999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209.11237700000001</v>
      </c>
      <c r="X275" s="7">
        <f>'pivot times'!I17</f>
        <v>0.13501800000346789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190.876362</v>
      </c>
      <c r="X276" s="7">
        <f>'pivot times'!I18</f>
        <v>0.50633999999848645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174.82682649999998</v>
      </c>
      <c r="X277" s="7">
        <f>'pivot times'!I19</f>
        <v>5.3027500048680586E-2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3008.7228239999999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1489.6998960000001</v>
      </c>
      <c r="X331" s="7">
        <f>'pivot times'!K9</f>
        <v>0.30369299884697243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991.5649155000001</v>
      </c>
      <c r="X332" s="7">
        <f>'pivot times'!K10</f>
        <v>8.3264976333042879E-3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745.01235150000002</v>
      </c>
      <c r="X333" s="7">
        <f>'pivot times'!K11</f>
        <v>2.6899501075403086E-2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596.16499900000008</v>
      </c>
      <c r="X334" s="7">
        <f>'pivot times'!K12</f>
        <v>6.9225999821686993E-2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496.76903199999998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426.45756299999999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374.34934800000002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333.39829800000001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299.678247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273.46989000000002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250.28523799999999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232.60822099999999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216.96687600000001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202.26736299999999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189.77555699999999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178.82491999999999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169.036303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160.38318200000001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152.48086599999999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145.86166800000001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138.74241599999999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133.45555899999999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128.750753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126.626953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124.125953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119.69910400000001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117.739696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121.80685099999999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118.28467999999999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113.91307399999999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109.55521899999999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112.66564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106.755137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101.626099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102.03892999999999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107.867651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97.435497999999995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97.312822999999995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103.221982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101.81588499999999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96.538859000000002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88.537946000000005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95.922841000000005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95.871381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96.847545999999994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84.768797000000006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88.434338999999994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87.428740000000005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82.374166000000002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92.762094000000005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92.73075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89.07423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81.472426999999996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84.429963000000001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83.925219999999996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83.407174999999995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81.383899999999997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80.550257999999999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79.713228000000001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72.263093999999995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77.989759000000006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66.603048999999999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71.296051000000006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921-6833-4ABB-B0A6-D6CDCDCEFCE7}">
  <dimension ref="A1:R78"/>
  <sheetViews>
    <sheetView topLeftCell="A13" zoomScale="85" zoomScaleNormal="85" workbookViewId="0">
      <selection activeCell="F37" sqref="F37"/>
    </sheetView>
  </sheetViews>
  <sheetFormatPr defaultRowHeight="15" x14ac:dyDescent="0.25"/>
  <cols>
    <col min="1" max="1" width="13.28515625" bestFit="1" customWidth="1"/>
    <col min="2" max="2" width="19" bestFit="1" customWidth="1"/>
    <col min="3" max="4" width="8.140625" bestFit="1" customWidth="1"/>
    <col min="5" max="6" width="7.85546875" bestFit="1" customWidth="1"/>
    <col min="7" max="7" width="8.140625" bestFit="1" customWidth="1"/>
    <col min="8" max="9" width="7.85546875" bestFit="1" customWidth="1"/>
    <col min="10" max="10" width="9.28515625" bestFit="1" customWidth="1"/>
    <col min="11" max="14" width="8.7109375" bestFit="1" customWidth="1"/>
    <col min="15" max="15" width="8.28515625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54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K5" s="10" t="s">
        <v>15</v>
      </c>
      <c r="L5" s="10"/>
      <c r="M5" s="10"/>
      <c r="N5" s="10"/>
      <c r="O5" s="10"/>
      <c r="P5" s="10"/>
      <c r="Q5" s="10"/>
      <c r="R5" s="10"/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J6" t="s">
        <v>55</v>
      </c>
      <c r="K6" s="11" t="s">
        <v>60</v>
      </c>
      <c r="L6" s="10" t="s">
        <v>59</v>
      </c>
      <c r="M6" s="10" t="s">
        <v>58</v>
      </c>
      <c r="N6" s="10" t="s">
        <v>57</v>
      </c>
      <c r="O6" s="10" t="s">
        <v>56</v>
      </c>
      <c r="P6" s="10"/>
      <c r="Q6" s="11"/>
      <c r="R6" s="11"/>
    </row>
    <row r="7" spans="1:18" x14ac:dyDescent="0.25">
      <c r="A7" s="2">
        <v>1</v>
      </c>
      <c r="B7" s="6">
        <v>3008.7228239999999</v>
      </c>
      <c r="C7" s="6">
        <v>2083.919367</v>
      </c>
      <c r="D7" s="6">
        <v>1327.9632320000001</v>
      </c>
      <c r="E7" s="6">
        <v>748.22622766666666</v>
      </c>
      <c r="F7" s="6">
        <v>333.04544683333336</v>
      </c>
      <c r="J7" s="12">
        <f>A7</f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8" x14ac:dyDescent="0.25">
      <c r="A8" s="2">
        <v>2</v>
      </c>
      <c r="B8" s="6">
        <v>1489.6998960000001</v>
      </c>
      <c r="C8" s="6">
        <v>1033.768284</v>
      </c>
      <c r="D8" s="6">
        <v>661.10367699999995</v>
      </c>
      <c r="E8" s="6">
        <v>372.50587033333335</v>
      </c>
      <c r="F8" s="6">
        <v>166.16402357142857</v>
      </c>
      <c r="J8" s="12">
        <f t="shared" ref="J8:J72" si="0">A8</f>
        <v>2</v>
      </c>
      <c r="K8" s="6">
        <f t="shared" ref="K8:R39" si="1">B$7/B8</f>
        <v>2.0196838518138689</v>
      </c>
      <c r="L8" s="6">
        <f t="shared" ref="L8:O8" si="2">C$7/C8</f>
        <v>2.0158476510196359</v>
      </c>
      <c r="M8" s="6">
        <f t="shared" si="2"/>
        <v>2.0087064679871691</v>
      </c>
      <c r="N8" s="6">
        <f t="shared" si="2"/>
        <v>2.0086293593094884</v>
      </c>
      <c r="O8" s="6">
        <f t="shared" si="2"/>
        <v>2.0043174188675557</v>
      </c>
      <c r="P8" s="6"/>
      <c r="Q8" s="6"/>
      <c r="R8" s="6"/>
    </row>
    <row r="9" spans="1:18" x14ac:dyDescent="0.25">
      <c r="A9" s="2">
        <v>3</v>
      </c>
      <c r="B9" s="6">
        <v>991.5649155000001</v>
      </c>
      <c r="C9" s="6">
        <v>689.58723399999997</v>
      </c>
      <c r="D9" s="6">
        <v>440.81368850000001</v>
      </c>
      <c r="E9" s="6">
        <v>248.89264200000002</v>
      </c>
      <c r="F9" s="6">
        <v>111.18897414285713</v>
      </c>
      <c r="J9" s="12">
        <f t="shared" si="0"/>
        <v>3</v>
      </c>
      <c r="K9" s="6">
        <f t="shared" ref="K9:K71" si="3">B$7/B9</f>
        <v>3.0343175489250149</v>
      </c>
      <c r="L9" s="6">
        <f t="shared" ref="L9:L71" si="4">C$7/C9</f>
        <v>3.0219807795919844</v>
      </c>
      <c r="M9" s="6">
        <f t="shared" ref="M9:M71" si="5">D$7/D9</f>
        <v>3.0125272119357067</v>
      </c>
      <c r="N9" s="6">
        <f t="shared" ref="N9:N71" si="6">E$7/E9</f>
        <v>3.0062207611049692</v>
      </c>
      <c r="O9" s="6">
        <f t="shared" ref="O9:O71" si="7">F$7/F9</f>
        <v>2.995310006237057</v>
      </c>
      <c r="P9" s="6"/>
      <c r="Q9" s="6"/>
      <c r="R9" s="6"/>
    </row>
    <row r="10" spans="1:18" x14ac:dyDescent="0.25">
      <c r="A10" s="2">
        <v>4</v>
      </c>
      <c r="B10" s="6">
        <v>745.01235150000002</v>
      </c>
      <c r="C10" s="6">
        <v>517.03048899999999</v>
      </c>
      <c r="D10" s="6">
        <v>331.66965600000003</v>
      </c>
      <c r="E10" s="6">
        <v>187.03656233333334</v>
      </c>
      <c r="F10" s="6">
        <v>83.836641285714293</v>
      </c>
      <c r="J10" s="12">
        <f t="shared" si="0"/>
        <v>4</v>
      </c>
      <c r="K10" s="6">
        <f t="shared" si="3"/>
        <v>4.0384871713096686</v>
      </c>
      <c r="L10" s="6">
        <f t="shared" si="4"/>
        <v>4.0305541188306986</v>
      </c>
      <c r="M10" s="6">
        <f t="shared" si="5"/>
        <v>4.0038731550407496</v>
      </c>
      <c r="N10" s="6">
        <f t="shared" si="6"/>
        <v>4.0004276080159702</v>
      </c>
      <c r="O10" s="6">
        <f t="shared" si="7"/>
        <v>3.9725523556975331</v>
      </c>
      <c r="P10" s="6"/>
      <c r="Q10" s="6"/>
      <c r="R10" s="6"/>
    </row>
    <row r="11" spans="1:18" x14ac:dyDescent="0.25">
      <c r="A11" s="2">
        <v>5</v>
      </c>
      <c r="B11" s="6">
        <v>596.16499900000008</v>
      </c>
      <c r="C11" s="6">
        <v>414.10621800000001</v>
      </c>
      <c r="D11" s="6">
        <v>265.48188449999998</v>
      </c>
      <c r="E11" s="6">
        <v>149.99934966666669</v>
      </c>
      <c r="F11" s="6">
        <v>67.300156999999999</v>
      </c>
      <c r="J11" s="12">
        <f t="shared" si="0"/>
        <v>5</v>
      </c>
      <c r="K11" s="6">
        <f t="shared" si="3"/>
        <v>5.0467954828726862</v>
      </c>
      <c r="L11" s="6">
        <f t="shared" si="4"/>
        <v>5.0323305384417099</v>
      </c>
      <c r="M11" s="6">
        <f t="shared" si="5"/>
        <v>5.0020860538226302</v>
      </c>
      <c r="N11" s="6">
        <f t="shared" si="6"/>
        <v>4.9881964777140615</v>
      </c>
      <c r="O11" s="6">
        <f t="shared" si="7"/>
        <v>4.9486577993173677</v>
      </c>
      <c r="P11" s="6"/>
      <c r="Q11" s="6"/>
      <c r="R11" s="6"/>
    </row>
    <row r="12" spans="1:18" x14ac:dyDescent="0.25">
      <c r="A12" s="2">
        <v>6</v>
      </c>
      <c r="B12" s="6">
        <v>496.76903199999998</v>
      </c>
      <c r="C12" s="6">
        <v>346.274833</v>
      </c>
      <c r="D12" s="6">
        <v>221.577619</v>
      </c>
      <c r="E12" s="6">
        <v>125.29804133333333</v>
      </c>
      <c r="F12" s="6">
        <v>55.889360999999994</v>
      </c>
      <c r="J12" s="12">
        <f t="shared" si="0"/>
        <v>6</v>
      </c>
      <c r="K12" s="6">
        <f t="shared" si="3"/>
        <v>6.0565828990725015</v>
      </c>
      <c r="L12" s="6">
        <f t="shared" si="4"/>
        <v>6.0181080702448853</v>
      </c>
      <c r="M12" s="6">
        <f t="shared" si="5"/>
        <v>5.9932191617240909</v>
      </c>
      <c r="N12" s="6">
        <f t="shared" si="6"/>
        <v>5.9715716199915914</v>
      </c>
      <c r="O12" s="6">
        <f t="shared" si="7"/>
        <v>5.9590133233645917</v>
      </c>
      <c r="P12" s="6"/>
      <c r="Q12" s="6"/>
      <c r="R12" s="6"/>
    </row>
    <row r="13" spans="1:18" x14ac:dyDescent="0.25">
      <c r="A13" s="2">
        <v>7</v>
      </c>
      <c r="B13" s="6">
        <v>426.45756299999999</v>
      </c>
      <c r="C13" s="6">
        <v>297.04386299999999</v>
      </c>
      <c r="D13" s="6">
        <v>190.23516699999999</v>
      </c>
      <c r="E13" s="6">
        <v>107.92060099999999</v>
      </c>
      <c r="F13" s="6">
        <v>48.068390000000001</v>
      </c>
      <c r="J13" s="12">
        <f t="shared" si="0"/>
        <v>7</v>
      </c>
      <c r="K13" s="6">
        <f t="shared" si="3"/>
        <v>7.0551517549238536</v>
      </c>
      <c r="L13" s="6">
        <f t="shared" si="4"/>
        <v>7.015527423975092</v>
      </c>
      <c r="M13" s="6">
        <f t="shared" si="5"/>
        <v>6.980640083229197</v>
      </c>
      <c r="N13" s="6">
        <f t="shared" si="6"/>
        <v>6.9331176877588616</v>
      </c>
      <c r="O13" s="6">
        <f t="shared" si="7"/>
        <v>6.9285750330588014</v>
      </c>
      <c r="P13" s="6"/>
      <c r="Q13" s="6"/>
      <c r="R13" s="6"/>
    </row>
    <row r="14" spans="1:18" x14ac:dyDescent="0.25">
      <c r="A14" s="2">
        <v>8</v>
      </c>
      <c r="B14" s="6">
        <v>374.34934800000002</v>
      </c>
      <c r="C14" s="6">
        <v>260.09294599999998</v>
      </c>
      <c r="D14" s="6">
        <v>166.71203600000001</v>
      </c>
      <c r="E14" s="6">
        <v>94.597121999999999</v>
      </c>
      <c r="F14" s="6">
        <v>42.306166000000005</v>
      </c>
      <c r="J14" s="12">
        <f t="shared" si="0"/>
        <v>8</v>
      </c>
      <c r="K14" s="6">
        <f t="shared" si="3"/>
        <v>8.0372059950802957</v>
      </c>
      <c r="L14" s="6">
        <f t="shared" si="4"/>
        <v>8.0122102465631659</v>
      </c>
      <c r="M14" s="6">
        <f t="shared" si="5"/>
        <v>7.9656110252291557</v>
      </c>
      <c r="N14" s="6">
        <f t="shared" si="6"/>
        <v>7.9096087898600835</v>
      </c>
      <c r="O14" s="6">
        <f t="shared" si="7"/>
        <v>7.8722672915653318</v>
      </c>
      <c r="P14" s="6"/>
      <c r="Q14" s="6"/>
      <c r="R14" s="6"/>
    </row>
    <row r="15" spans="1:18" x14ac:dyDescent="0.25">
      <c r="A15" s="2">
        <v>9</v>
      </c>
      <c r="B15" s="6">
        <v>333.39829800000001</v>
      </c>
      <c r="C15" s="6">
        <v>232.02580399999999</v>
      </c>
      <c r="D15" s="6">
        <v>148.51271850000001</v>
      </c>
      <c r="E15" s="6">
        <v>84.23181799999999</v>
      </c>
      <c r="F15" s="6">
        <v>37.751382857142858</v>
      </c>
      <c r="J15" s="12">
        <f t="shared" si="0"/>
        <v>9</v>
      </c>
      <c r="K15" s="6">
        <f t="shared" si="3"/>
        <v>9.0244096687020274</v>
      </c>
      <c r="L15" s="6">
        <f t="shared" si="4"/>
        <v>8.9814121148352974</v>
      </c>
      <c r="M15" s="6">
        <f t="shared" si="5"/>
        <v>8.9417475177386905</v>
      </c>
      <c r="N15" s="6">
        <f t="shared" si="6"/>
        <v>8.8829405019688252</v>
      </c>
      <c r="O15" s="6">
        <f t="shared" si="7"/>
        <v>8.8220727726353623</v>
      </c>
      <c r="P15" s="6"/>
      <c r="Q15" s="6"/>
      <c r="R15" s="6"/>
    </row>
    <row r="16" spans="1:18" x14ac:dyDescent="0.25">
      <c r="A16" s="2">
        <v>10</v>
      </c>
      <c r="B16" s="6">
        <v>299.678247</v>
      </c>
      <c r="C16" s="6">
        <v>209.11237700000001</v>
      </c>
      <c r="D16" s="6">
        <v>134.1067755</v>
      </c>
      <c r="E16" s="6">
        <v>76.019603000000004</v>
      </c>
      <c r="F16" s="6">
        <v>34.037378428571429</v>
      </c>
      <c r="J16" s="12">
        <f t="shared" si="0"/>
        <v>10</v>
      </c>
      <c r="K16" s="6">
        <f t="shared" si="3"/>
        <v>10.039843912995126</v>
      </c>
      <c r="L16" s="6">
        <f t="shared" si="4"/>
        <v>9.9655476968730543</v>
      </c>
      <c r="M16" s="6">
        <f t="shared" si="5"/>
        <v>9.9022829163467598</v>
      </c>
      <c r="N16" s="6">
        <f t="shared" si="6"/>
        <v>9.8425432143688862</v>
      </c>
      <c r="O16" s="6">
        <f t="shared" si="7"/>
        <v>9.7846973594702753</v>
      </c>
      <c r="P16" s="6"/>
      <c r="Q16" s="6"/>
      <c r="R16" s="6"/>
    </row>
    <row r="17" spans="1:18" x14ac:dyDescent="0.25">
      <c r="A17" s="2">
        <v>11</v>
      </c>
      <c r="B17" s="6">
        <v>273.46989000000002</v>
      </c>
      <c r="C17" s="6">
        <v>190.876362</v>
      </c>
      <c r="D17" s="6">
        <v>122.2412295</v>
      </c>
      <c r="E17" s="6">
        <v>69.312320999999997</v>
      </c>
      <c r="F17" s="6">
        <v>31.032306142857145</v>
      </c>
      <c r="J17" s="12">
        <f t="shared" si="0"/>
        <v>11</v>
      </c>
      <c r="K17" s="6">
        <f t="shared" si="3"/>
        <v>11.002025941503103</v>
      </c>
      <c r="L17" s="6">
        <f t="shared" si="4"/>
        <v>10.917639801831513</v>
      </c>
      <c r="M17" s="6">
        <f t="shared" si="5"/>
        <v>10.86346429458974</v>
      </c>
      <c r="N17" s="6">
        <f t="shared" si="6"/>
        <v>10.79499599597403</v>
      </c>
      <c r="O17" s="6">
        <f t="shared" si="7"/>
        <v>10.732217106268527</v>
      </c>
      <c r="P17" s="6"/>
      <c r="Q17" s="6"/>
      <c r="R17" s="6"/>
    </row>
    <row r="18" spans="1:18" x14ac:dyDescent="0.25">
      <c r="A18" s="2">
        <v>12</v>
      </c>
      <c r="B18" s="6">
        <v>250.28523799999999</v>
      </c>
      <c r="C18" s="6">
        <v>174.82682649999998</v>
      </c>
      <c r="D18" s="6">
        <v>112.1080465</v>
      </c>
      <c r="E18" s="6">
        <v>63.672268250000002</v>
      </c>
      <c r="F18" s="6">
        <v>28.693861142857145</v>
      </c>
      <c r="J18" s="12">
        <f t="shared" si="0"/>
        <v>12</v>
      </c>
      <c r="K18" s="6">
        <f t="shared" si="3"/>
        <v>12.02117571152958</v>
      </c>
      <c r="L18" s="6">
        <f t="shared" si="4"/>
        <v>11.919906164972915</v>
      </c>
      <c r="M18" s="6">
        <f t="shared" si="5"/>
        <v>11.845387315708869</v>
      </c>
      <c r="N18" s="6">
        <f t="shared" si="6"/>
        <v>11.751210507043098</v>
      </c>
      <c r="O18" s="6">
        <f t="shared" si="7"/>
        <v>11.60685364633262</v>
      </c>
      <c r="P18" s="6"/>
      <c r="Q18" s="6"/>
      <c r="R18" s="6"/>
    </row>
    <row r="19" spans="1:18" x14ac:dyDescent="0.25">
      <c r="A19" s="2">
        <v>13</v>
      </c>
      <c r="B19" s="6">
        <v>232.60822099999999</v>
      </c>
      <c r="C19" s="6"/>
      <c r="D19" s="6">
        <v>103.98804200000001</v>
      </c>
      <c r="E19" s="6"/>
      <c r="F19" s="6"/>
      <c r="J19" s="12">
        <f t="shared" si="0"/>
        <v>13</v>
      </c>
      <c r="K19" s="6">
        <f t="shared" si="3"/>
        <v>12.934722646797596</v>
      </c>
      <c r="L19" s="6" t="e">
        <f t="shared" si="4"/>
        <v>#DIV/0!</v>
      </c>
      <c r="M19" s="6">
        <f t="shared" si="5"/>
        <v>12.770345574926779</v>
      </c>
      <c r="N19" s="6" t="e">
        <f t="shared" si="6"/>
        <v>#DIV/0!</v>
      </c>
      <c r="O19" s="6" t="e">
        <f t="shared" si="7"/>
        <v>#DIV/0!</v>
      </c>
      <c r="P19" s="6"/>
      <c r="Q19" s="6"/>
      <c r="R19" s="6"/>
    </row>
    <row r="20" spans="1:18" x14ac:dyDescent="0.25">
      <c r="A20" s="2">
        <v>14</v>
      </c>
      <c r="B20" s="6">
        <v>216.96687600000001</v>
      </c>
      <c r="C20" s="6"/>
      <c r="D20" s="6">
        <v>96.657055499999998</v>
      </c>
      <c r="E20" s="6"/>
      <c r="F20" s="6"/>
      <c r="J20" s="12">
        <f t="shared" si="0"/>
        <v>14</v>
      </c>
      <c r="K20" s="6">
        <f t="shared" si="3"/>
        <v>13.867198899061439</v>
      </c>
      <c r="L20" s="6" t="e">
        <f t="shared" si="4"/>
        <v>#DIV/0!</v>
      </c>
      <c r="M20" s="6">
        <f t="shared" si="5"/>
        <v>13.738916679496823</v>
      </c>
      <c r="N20" s="6" t="e">
        <f t="shared" si="6"/>
        <v>#DIV/0!</v>
      </c>
      <c r="O20" s="6" t="e">
        <f t="shared" si="7"/>
        <v>#DIV/0!</v>
      </c>
      <c r="P20" s="6"/>
      <c r="Q20" s="6"/>
      <c r="R20" s="6"/>
    </row>
    <row r="21" spans="1:18" x14ac:dyDescent="0.25">
      <c r="A21" s="2">
        <v>15</v>
      </c>
      <c r="B21" s="6">
        <v>202.26736299999999</v>
      </c>
      <c r="C21" s="6"/>
      <c r="D21" s="6">
        <v>90.329803999999996</v>
      </c>
      <c r="E21" s="6"/>
      <c r="F21" s="6"/>
      <c r="J21" s="12">
        <f t="shared" si="0"/>
        <v>15</v>
      </c>
      <c r="K21" s="6">
        <f t="shared" si="3"/>
        <v>14.874979232314409</v>
      </c>
      <c r="L21" s="6" t="e">
        <f t="shared" si="4"/>
        <v>#DIV/0!</v>
      </c>
      <c r="M21" s="6">
        <f t="shared" si="5"/>
        <v>14.701274365656767</v>
      </c>
      <c r="N21" s="6" t="e">
        <f t="shared" si="6"/>
        <v>#DIV/0!</v>
      </c>
      <c r="O21" s="6" t="e">
        <f t="shared" si="7"/>
        <v>#DIV/0!</v>
      </c>
      <c r="P21" s="6"/>
      <c r="Q21" s="6"/>
      <c r="R21" s="6"/>
    </row>
    <row r="22" spans="1:18" x14ac:dyDescent="0.25">
      <c r="A22" s="2">
        <v>16</v>
      </c>
      <c r="B22" s="6">
        <v>189.77555699999999</v>
      </c>
      <c r="C22" s="6"/>
      <c r="D22" s="6">
        <v>84.949720999999997</v>
      </c>
      <c r="E22" s="6"/>
      <c r="F22" s="6"/>
      <c r="J22" s="12">
        <f t="shared" si="0"/>
        <v>16</v>
      </c>
      <c r="K22" s="6">
        <f t="shared" si="3"/>
        <v>15.854111412251052</v>
      </c>
      <c r="L22" s="6" t="e">
        <f t="shared" si="4"/>
        <v>#DIV/0!</v>
      </c>
      <c r="M22" s="6">
        <f t="shared" si="5"/>
        <v>15.63234365419517</v>
      </c>
      <c r="N22" s="6" t="e">
        <f t="shared" si="6"/>
        <v>#DIV/0!</v>
      </c>
      <c r="O22" s="6" t="e">
        <f t="shared" si="7"/>
        <v>#DIV/0!</v>
      </c>
      <c r="P22" s="6"/>
      <c r="Q22" s="6"/>
      <c r="R22" s="6"/>
    </row>
    <row r="23" spans="1:18" x14ac:dyDescent="0.25">
      <c r="A23" s="2">
        <v>17</v>
      </c>
      <c r="B23" s="6">
        <v>178.82491999999999</v>
      </c>
      <c r="C23" s="6"/>
      <c r="D23" s="6">
        <v>80.066247500000003</v>
      </c>
      <c r="E23" s="6"/>
      <c r="F23" s="6"/>
      <c r="J23" s="12">
        <f t="shared" si="0"/>
        <v>17</v>
      </c>
      <c r="K23" s="6">
        <f t="shared" si="3"/>
        <v>16.824963903241226</v>
      </c>
      <c r="L23" s="6" t="e">
        <f t="shared" si="4"/>
        <v>#DIV/0!</v>
      </c>
      <c r="M23" s="6">
        <f t="shared" si="5"/>
        <v>16.585805797880063</v>
      </c>
      <c r="N23" s="6" t="e">
        <f t="shared" si="6"/>
        <v>#DIV/0!</v>
      </c>
      <c r="O23" s="6" t="e">
        <f t="shared" si="7"/>
        <v>#DIV/0!</v>
      </c>
      <c r="P23" s="6"/>
      <c r="Q23" s="6"/>
      <c r="R23" s="6"/>
    </row>
    <row r="24" spans="1:18" x14ac:dyDescent="0.25">
      <c r="A24" s="2">
        <v>18</v>
      </c>
      <c r="B24" s="6">
        <v>169.036303</v>
      </c>
      <c r="C24" s="6"/>
      <c r="D24" s="6">
        <v>75.971120500000012</v>
      </c>
      <c r="E24" s="6"/>
      <c r="F24" s="6"/>
      <c r="J24" s="12">
        <f t="shared" si="0"/>
        <v>18</v>
      </c>
      <c r="K24" s="6">
        <f t="shared" si="3"/>
        <v>17.79927016032763</v>
      </c>
      <c r="L24" s="6" t="e">
        <f t="shared" si="4"/>
        <v>#DIV/0!</v>
      </c>
      <c r="M24" s="6">
        <f t="shared" si="5"/>
        <v>17.479842646259243</v>
      </c>
      <c r="N24" s="6" t="e">
        <f t="shared" si="6"/>
        <v>#DIV/0!</v>
      </c>
      <c r="O24" s="6" t="e">
        <f t="shared" si="7"/>
        <v>#DIV/0!</v>
      </c>
      <c r="P24" s="6"/>
      <c r="Q24" s="6"/>
      <c r="R24" s="6"/>
    </row>
    <row r="25" spans="1:18" x14ac:dyDescent="0.25">
      <c r="A25" s="2">
        <v>19</v>
      </c>
      <c r="B25" s="6">
        <v>160.38318200000001</v>
      </c>
      <c r="C25" s="6"/>
      <c r="D25" s="6">
        <v>71.966386999999997</v>
      </c>
      <c r="E25" s="6"/>
      <c r="F25" s="6"/>
      <c r="J25" s="12">
        <f t="shared" si="0"/>
        <v>19</v>
      </c>
      <c r="K25" s="6">
        <f t="shared" si="3"/>
        <v>18.759590541107983</v>
      </c>
      <c r="L25" s="6" t="e">
        <f t="shared" si="4"/>
        <v>#DIV/0!</v>
      </c>
      <c r="M25" s="6">
        <f t="shared" si="5"/>
        <v>18.452548298693944</v>
      </c>
      <c r="N25" s="6" t="e">
        <f t="shared" si="6"/>
        <v>#DIV/0!</v>
      </c>
      <c r="O25" s="6" t="e">
        <f t="shared" si="7"/>
        <v>#DIV/0!</v>
      </c>
      <c r="P25" s="6"/>
      <c r="Q25" s="6"/>
      <c r="R25" s="6"/>
    </row>
    <row r="26" spans="1:18" x14ac:dyDescent="0.25">
      <c r="A26" s="2">
        <v>20</v>
      </c>
      <c r="B26" s="6">
        <v>152.48086599999999</v>
      </c>
      <c r="C26" s="6"/>
      <c r="D26" s="6">
        <v>68.532732999999993</v>
      </c>
      <c r="E26" s="6"/>
      <c r="F26" s="6"/>
      <c r="J26" s="12">
        <f t="shared" si="0"/>
        <v>20</v>
      </c>
      <c r="K26" s="6">
        <f t="shared" si="3"/>
        <v>19.731805720463313</v>
      </c>
      <c r="L26" s="6" t="e">
        <f t="shared" si="4"/>
        <v>#DIV/0!</v>
      </c>
      <c r="M26" s="6">
        <f t="shared" si="5"/>
        <v>19.377065146373198</v>
      </c>
      <c r="N26" s="6" t="e">
        <f t="shared" si="6"/>
        <v>#DIV/0!</v>
      </c>
      <c r="O26" s="6" t="e">
        <f t="shared" si="7"/>
        <v>#DIV/0!</v>
      </c>
      <c r="P26" s="6"/>
      <c r="Q26" s="6"/>
      <c r="R26" s="6"/>
    </row>
    <row r="27" spans="1:18" x14ac:dyDescent="0.25">
      <c r="A27" s="2">
        <v>21</v>
      </c>
      <c r="B27" s="6">
        <v>145.86166800000001</v>
      </c>
      <c r="C27" s="6"/>
      <c r="D27" s="6">
        <v>65.370329499999997</v>
      </c>
      <c r="E27" s="6"/>
      <c r="F27" s="6"/>
      <c r="J27" s="12">
        <f t="shared" si="0"/>
        <v>21</v>
      </c>
      <c r="K27" s="6">
        <f t="shared" si="3"/>
        <v>20.627234456142375</v>
      </c>
      <c r="L27" s="6" t="e">
        <f t="shared" si="4"/>
        <v>#DIV/0!</v>
      </c>
      <c r="M27" s="6">
        <f t="shared" si="5"/>
        <v>20.314464408505088</v>
      </c>
      <c r="N27" s="6" t="e">
        <f t="shared" si="6"/>
        <v>#DIV/0!</v>
      </c>
      <c r="O27" s="6" t="e">
        <f t="shared" si="7"/>
        <v>#DIV/0!</v>
      </c>
      <c r="P27" s="6"/>
      <c r="Q27" s="6"/>
      <c r="R27" s="6"/>
    </row>
    <row r="28" spans="1:18" x14ac:dyDescent="0.25">
      <c r="A28" s="2">
        <v>22</v>
      </c>
      <c r="B28" s="6">
        <v>138.74241599999999</v>
      </c>
      <c r="C28" s="6"/>
      <c r="D28" s="6">
        <v>62.644377500000004</v>
      </c>
      <c r="E28" s="6"/>
      <c r="F28" s="6"/>
      <c r="J28" s="12">
        <f t="shared" si="0"/>
        <v>22</v>
      </c>
      <c r="K28" s="6">
        <f t="shared" si="3"/>
        <v>21.685674148848612</v>
      </c>
      <c r="L28" s="6" t="e">
        <f t="shared" si="4"/>
        <v>#DIV/0!</v>
      </c>
      <c r="M28" s="6">
        <f t="shared" si="5"/>
        <v>21.198442461975137</v>
      </c>
      <c r="N28" s="6" t="e">
        <f t="shared" si="6"/>
        <v>#DIV/0!</v>
      </c>
      <c r="O28" s="6" t="e">
        <f t="shared" si="7"/>
        <v>#DIV/0!</v>
      </c>
      <c r="P28" s="6"/>
      <c r="Q28" s="6"/>
      <c r="R28" s="6"/>
    </row>
    <row r="29" spans="1:18" x14ac:dyDescent="0.25">
      <c r="A29" s="2">
        <v>23</v>
      </c>
      <c r="B29" s="6">
        <v>133.45555899999999</v>
      </c>
      <c r="C29" s="6"/>
      <c r="D29" s="6">
        <v>59.932746999999999</v>
      </c>
      <c r="E29" s="6"/>
      <c r="F29" s="6"/>
      <c r="J29" s="12">
        <f t="shared" si="0"/>
        <v>23</v>
      </c>
      <c r="K29" s="6">
        <f t="shared" si="3"/>
        <v>22.544754572568987</v>
      </c>
      <c r="L29" s="6" t="e">
        <f t="shared" si="4"/>
        <v>#DIV/0!</v>
      </c>
      <c r="M29" s="6">
        <f t="shared" si="5"/>
        <v>22.157556569199141</v>
      </c>
      <c r="N29" s="6" t="e">
        <f t="shared" si="6"/>
        <v>#DIV/0!</v>
      </c>
      <c r="O29" s="6" t="e">
        <f t="shared" si="7"/>
        <v>#DIV/0!</v>
      </c>
      <c r="P29" s="6"/>
      <c r="Q29" s="6"/>
      <c r="R29" s="6"/>
    </row>
    <row r="30" spans="1:18" x14ac:dyDescent="0.25">
      <c r="A30" s="2">
        <v>24</v>
      </c>
      <c r="B30" s="6">
        <v>128.750753</v>
      </c>
      <c r="C30" s="6"/>
      <c r="D30" s="6">
        <v>57.120248500000002</v>
      </c>
      <c r="E30" s="6"/>
      <c r="F30" s="6"/>
      <c r="J30" s="12">
        <f t="shared" si="0"/>
        <v>24</v>
      </c>
      <c r="K30" s="6">
        <f t="shared" si="3"/>
        <v>23.368584290920612</v>
      </c>
      <c r="L30" s="6" t="e">
        <f t="shared" si="4"/>
        <v>#DIV/0!</v>
      </c>
      <c r="M30" s="6">
        <f t="shared" si="5"/>
        <v>23.248554879798885</v>
      </c>
      <c r="N30" s="6" t="e">
        <f t="shared" si="6"/>
        <v>#DIV/0!</v>
      </c>
      <c r="O30" s="6" t="e">
        <f t="shared" si="7"/>
        <v>#DIV/0!</v>
      </c>
      <c r="P30" s="6"/>
      <c r="Q30" s="6"/>
      <c r="R30" s="6"/>
    </row>
    <row r="31" spans="1:18" x14ac:dyDescent="0.25">
      <c r="A31" s="2">
        <v>25</v>
      </c>
      <c r="B31" s="6">
        <v>126.626953</v>
      </c>
      <c r="C31" s="6"/>
      <c r="D31" s="6">
        <v>57.425684500000003</v>
      </c>
      <c r="E31" s="6"/>
      <c r="F31" s="6"/>
      <c r="J31" s="12">
        <f t="shared" si="0"/>
        <v>25</v>
      </c>
      <c r="K31" s="6">
        <f t="shared" si="3"/>
        <v>23.760524538563285</v>
      </c>
      <c r="L31" s="6" t="e">
        <f t="shared" si="4"/>
        <v>#DIV/0!</v>
      </c>
      <c r="M31" s="6">
        <f t="shared" si="5"/>
        <v>23.12490035708673</v>
      </c>
      <c r="N31" s="6" t="e">
        <f t="shared" si="6"/>
        <v>#DIV/0!</v>
      </c>
      <c r="O31" s="6" t="e">
        <f t="shared" si="7"/>
        <v>#DIV/0!</v>
      </c>
      <c r="P31" s="6"/>
      <c r="Q31" s="6"/>
      <c r="R31" s="6"/>
    </row>
    <row r="32" spans="1:18" x14ac:dyDescent="0.25">
      <c r="A32" s="2">
        <v>26</v>
      </c>
      <c r="B32" s="6">
        <v>124.125953</v>
      </c>
      <c r="C32" s="6"/>
      <c r="D32" s="6">
        <v>56.181583500000002</v>
      </c>
      <c r="E32" s="6"/>
      <c r="F32" s="6"/>
      <c r="J32" s="12">
        <f t="shared" si="0"/>
        <v>26</v>
      </c>
      <c r="K32" s="6">
        <f t="shared" si="3"/>
        <v>24.23927270068976</v>
      </c>
      <c r="L32" s="6" t="e">
        <f t="shared" si="4"/>
        <v>#DIV/0!</v>
      </c>
      <c r="M32" s="6">
        <f t="shared" si="5"/>
        <v>23.636984742517981</v>
      </c>
      <c r="N32" s="6" t="e">
        <f t="shared" si="6"/>
        <v>#DIV/0!</v>
      </c>
      <c r="O32" s="6" t="e">
        <f t="shared" si="7"/>
        <v>#DIV/0!</v>
      </c>
      <c r="P32" s="6"/>
      <c r="Q32" s="6"/>
      <c r="R32" s="6"/>
    </row>
    <row r="33" spans="1:18" x14ac:dyDescent="0.25">
      <c r="A33" s="2">
        <v>27</v>
      </c>
      <c r="B33" s="6">
        <v>119.69910400000001</v>
      </c>
      <c r="C33" s="6"/>
      <c r="D33" s="6">
        <v>53.880075500000004</v>
      </c>
      <c r="E33" s="6"/>
      <c r="F33" s="6"/>
      <c r="J33" s="12">
        <f t="shared" si="0"/>
        <v>27</v>
      </c>
      <c r="K33" s="6">
        <f t="shared" si="3"/>
        <v>25.135717172953942</v>
      </c>
      <c r="L33" s="6" t="e">
        <f t="shared" si="4"/>
        <v>#DIV/0!</v>
      </c>
      <c r="M33" s="6">
        <f t="shared" si="5"/>
        <v>24.646647571976768</v>
      </c>
      <c r="N33" s="6" t="e">
        <f t="shared" si="6"/>
        <v>#DIV/0!</v>
      </c>
      <c r="O33" s="6" t="e">
        <f t="shared" si="7"/>
        <v>#DIV/0!</v>
      </c>
      <c r="P33" s="6"/>
      <c r="Q33" s="6"/>
      <c r="R33" s="6"/>
    </row>
    <row r="34" spans="1:18" x14ac:dyDescent="0.25">
      <c r="A34" s="2">
        <v>28</v>
      </c>
      <c r="B34" s="6">
        <v>117.739696</v>
      </c>
      <c r="C34" s="6"/>
      <c r="D34" s="6">
        <v>56.703390999999996</v>
      </c>
      <c r="E34" s="6"/>
      <c r="F34" s="6"/>
      <c r="J34" s="12">
        <f t="shared" si="0"/>
        <v>28</v>
      </c>
      <c r="K34" s="6">
        <f t="shared" si="3"/>
        <v>25.554022357931007</v>
      </c>
      <c r="L34" s="6" t="e">
        <f t="shared" si="4"/>
        <v>#DIV/0!</v>
      </c>
      <c r="M34" s="6">
        <f t="shared" si="5"/>
        <v>23.419467664641083</v>
      </c>
      <c r="N34" s="6" t="e">
        <f t="shared" si="6"/>
        <v>#DIV/0!</v>
      </c>
      <c r="O34" s="6" t="e">
        <f t="shared" si="7"/>
        <v>#DIV/0!</v>
      </c>
      <c r="P34" s="6"/>
      <c r="Q34" s="6"/>
      <c r="R34" s="6"/>
    </row>
    <row r="35" spans="1:18" x14ac:dyDescent="0.25">
      <c r="A35" s="2">
        <v>29</v>
      </c>
      <c r="B35" s="6">
        <v>121.80685099999999</v>
      </c>
      <c r="C35" s="6"/>
      <c r="D35" s="6">
        <v>53.341972999999996</v>
      </c>
      <c r="E35" s="6"/>
      <c r="F35" s="6"/>
      <c r="J35" s="12">
        <f t="shared" si="0"/>
        <v>29</v>
      </c>
      <c r="K35" s="6">
        <f t="shared" si="3"/>
        <v>24.700768464985604</v>
      </c>
      <c r="L35" s="6" t="e">
        <f t="shared" si="4"/>
        <v>#DIV/0!</v>
      </c>
      <c r="M35" s="6">
        <f t="shared" si="5"/>
        <v>24.895277720604749</v>
      </c>
      <c r="N35" s="6" t="e">
        <f t="shared" si="6"/>
        <v>#DIV/0!</v>
      </c>
      <c r="O35" s="6" t="e">
        <f t="shared" si="7"/>
        <v>#DIV/0!</v>
      </c>
      <c r="P35" s="6"/>
      <c r="Q35" s="6"/>
      <c r="R35" s="6"/>
    </row>
    <row r="36" spans="1:18" x14ac:dyDescent="0.25">
      <c r="A36" s="2">
        <v>30</v>
      </c>
      <c r="B36" s="6">
        <v>118.28467999999999</v>
      </c>
      <c r="C36" s="6"/>
      <c r="D36" s="6">
        <v>53.317558499999997</v>
      </c>
      <c r="E36" s="6"/>
      <c r="F36" s="6"/>
      <c r="J36" s="12">
        <f t="shared" si="0"/>
        <v>30</v>
      </c>
      <c r="K36" s="6">
        <f t="shared" si="3"/>
        <v>25.436284935631562</v>
      </c>
      <c r="L36" s="6" t="e">
        <f t="shared" si="4"/>
        <v>#DIV/0!</v>
      </c>
      <c r="M36" s="6">
        <f t="shared" si="5"/>
        <v>24.906677450356248</v>
      </c>
      <c r="N36" s="6" t="e">
        <f t="shared" si="6"/>
        <v>#DIV/0!</v>
      </c>
      <c r="O36" s="6" t="e">
        <f t="shared" si="7"/>
        <v>#DIV/0!</v>
      </c>
      <c r="P36" s="6"/>
      <c r="Q36" s="6"/>
      <c r="R36" s="6"/>
    </row>
    <row r="37" spans="1:18" x14ac:dyDescent="0.25">
      <c r="A37" s="2">
        <v>31</v>
      </c>
      <c r="B37" s="6">
        <v>113.91307399999999</v>
      </c>
      <c r="C37" s="6"/>
      <c r="D37" s="6">
        <v>52.255019000000004</v>
      </c>
      <c r="E37" s="6"/>
      <c r="F37" s="6"/>
      <c r="J37" s="12">
        <f t="shared" si="0"/>
        <v>31</v>
      </c>
      <c r="K37" s="6">
        <f t="shared" si="3"/>
        <v>26.412445194833388</v>
      </c>
      <c r="L37" s="6" t="e">
        <f t="shared" si="4"/>
        <v>#DIV/0!</v>
      </c>
      <c r="M37" s="6">
        <f t="shared" si="5"/>
        <v>25.413123129856675</v>
      </c>
      <c r="N37" s="6" t="e">
        <f t="shared" si="6"/>
        <v>#DIV/0!</v>
      </c>
      <c r="O37" s="6" t="e">
        <f t="shared" si="7"/>
        <v>#DIV/0!</v>
      </c>
      <c r="P37" s="6"/>
      <c r="Q37" s="6"/>
      <c r="R37" s="6"/>
    </row>
    <row r="38" spans="1:18" x14ac:dyDescent="0.25">
      <c r="A38" s="2">
        <v>32</v>
      </c>
      <c r="B38" s="6">
        <v>109.55521899999999</v>
      </c>
      <c r="C38" s="6"/>
      <c r="D38" s="6">
        <v>51.562831000000003</v>
      </c>
      <c r="E38" s="6"/>
      <c r="F38" s="6"/>
      <c r="J38" s="12">
        <f t="shared" si="0"/>
        <v>32</v>
      </c>
      <c r="K38" s="6">
        <f t="shared" si="3"/>
        <v>27.463071604101309</v>
      </c>
      <c r="L38" s="6" t="e">
        <f t="shared" si="4"/>
        <v>#DIV/0!</v>
      </c>
      <c r="M38" s="6">
        <f t="shared" si="5"/>
        <v>25.754273111963151</v>
      </c>
      <c r="N38" s="6" t="e">
        <f t="shared" si="6"/>
        <v>#DIV/0!</v>
      </c>
      <c r="O38" s="6" t="e">
        <f t="shared" si="7"/>
        <v>#DIV/0!</v>
      </c>
      <c r="P38" s="6"/>
      <c r="Q38" s="6"/>
      <c r="R38" s="6"/>
    </row>
    <row r="39" spans="1:18" x14ac:dyDescent="0.25">
      <c r="A39" s="2">
        <v>33</v>
      </c>
      <c r="B39" s="6">
        <v>112.66564</v>
      </c>
      <c r="C39" s="6"/>
      <c r="D39" s="6">
        <v>52.735141999999996</v>
      </c>
      <c r="E39" s="6"/>
      <c r="F39" s="6"/>
      <c r="J39" s="12">
        <f t="shared" si="0"/>
        <v>33</v>
      </c>
      <c r="K39" s="6">
        <f t="shared" si="3"/>
        <v>26.704883795982521</v>
      </c>
      <c r="L39" s="6" t="e">
        <f t="shared" si="4"/>
        <v>#DIV/0!</v>
      </c>
      <c r="M39" s="6">
        <f t="shared" si="5"/>
        <v>25.181751326278786</v>
      </c>
      <c r="N39" s="6" t="e">
        <f t="shared" si="6"/>
        <v>#DIV/0!</v>
      </c>
      <c r="O39" s="6" t="e">
        <f t="shared" si="7"/>
        <v>#DIV/0!</v>
      </c>
      <c r="P39" s="6"/>
      <c r="Q39" s="6"/>
      <c r="R39" s="6"/>
    </row>
    <row r="40" spans="1:18" x14ac:dyDescent="0.25">
      <c r="A40" s="2">
        <v>34</v>
      </c>
      <c r="B40" s="6">
        <v>106.755137</v>
      </c>
      <c r="C40" s="6"/>
      <c r="D40" s="6">
        <v>54.640861000000001</v>
      </c>
      <c r="E40" s="6"/>
      <c r="F40" s="6"/>
      <c r="J40" s="12">
        <f t="shared" si="0"/>
        <v>34</v>
      </c>
      <c r="K40" s="6">
        <f t="shared" si="3"/>
        <v>28.18340089807575</v>
      </c>
      <c r="L40" s="6" t="e">
        <f t="shared" si="4"/>
        <v>#DIV/0!</v>
      </c>
      <c r="M40" s="6">
        <f t="shared" si="5"/>
        <v>24.303482919128964</v>
      </c>
      <c r="N40" s="6" t="e">
        <f t="shared" si="6"/>
        <v>#DIV/0!</v>
      </c>
      <c r="O40" s="6" t="e">
        <f t="shared" si="7"/>
        <v>#DIV/0!</v>
      </c>
      <c r="P40" s="6"/>
      <c r="Q40" s="6"/>
      <c r="R40" s="6"/>
    </row>
    <row r="41" spans="1:18" x14ac:dyDescent="0.25">
      <c r="A41" s="2">
        <v>35</v>
      </c>
      <c r="B41" s="6">
        <v>101.626099</v>
      </c>
      <c r="C41" s="6"/>
      <c r="D41" s="6">
        <v>52.583441000000001</v>
      </c>
      <c r="E41" s="6"/>
      <c r="F41" s="6"/>
      <c r="J41" s="12">
        <f t="shared" si="0"/>
        <v>35</v>
      </c>
      <c r="K41" s="6">
        <f t="shared" si="3"/>
        <v>29.605808484294965</v>
      </c>
      <c r="L41" s="6" t="e">
        <f t="shared" si="4"/>
        <v>#DIV/0!</v>
      </c>
      <c r="M41" s="6">
        <f t="shared" si="5"/>
        <v>25.254399612227736</v>
      </c>
      <c r="N41" s="6" t="e">
        <f t="shared" si="6"/>
        <v>#DIV/0!</v>
      </c>
      <c r="O41" s="6" t="e">
        <f t="shared" si="7"/>
        <v>#DIV/0!</v>
      </c>
      <c r="P41" s="6"/>
      <c r="Q41" s="6"/>
      <c r="R41" s="6"/>
    </row>
    <row r="42" spans="1:18" x14ac:dyDescent="0.25">
      <c r="A42" s="2">
        <v>36</v>
      </c>
      <c r="B42" s="6">
        <v>102.03892999999999</v>
      </c>
      <c r="C42" s="6"/>
      <c r="D42" s="6">
        <v>54.842095999999998</v>
      </c>
      <c r="E42" s="6"/>
      <c r="F42" s="6"/>
      <c r="J42" s="12">
        <f t="shared" si="0"/>
        <v>36</v>
      </c>
      <c r="K42" s="6">
        <f t="shared" si="3"/>
        <v>29.486028753927545</v>
      </c>
      <c r="L42" s="6" t="e">
        <f t="shared" si="4"/>
        <v>#DIV/0!</v>
      </c>
      <c r="M42" s="6">
        <f t="shared" si="5"/>
        <v>24.214304865372032</v>
      </c>
      <c r="N42" s="6" t="e">
        <f t="shared" si="6"/>
        <v>#DIV/0!</v>
      </c>
      <c r="O42" s="6" t="e">
        <f t="shared" si="7"/>
        <v>#DIV/0!</v>
      </c>
      <c r="P42" s="6"/>
      <c r="Q42" s="6"/>
      <c r="R42" s="6"/>
    </row>
    <row r="43" spans="1:18" x14ac:dyDescent="0.25">
      <c r="A43" s="2">
        <v>37</v>
      </c>
      <c r="B43" s="6">
        <v>107.867651</v>
      </c>
      <c r="C43" s="6"/>
      <c r="D43" s="6">
        <v>51.119478999999998</v>
      </c>
      <c r="E43" s="6"/>
      <c r="F43" s="6"/>
      <c r="J43" s="12">
        <f t="shared" si="0"/>
        <v>37</v>
      </c>
      <c r="K43" s="6">
        <f t="shared" si="3"/>
        <v>27.892725910940623</v>
      </c>
      <c r="L43" s="6" t="e">
        <f t="shared" si="4"/>
        <v>#DIV/0!</v>
      </c>
      <c r="M43" s="6">
        <f t="shared" si="5"/>
        <v>25.97763627442291</v>
      </c>
      <c r="N43" s="6" t="e">
        <f t="shared" si="6"/>
        <v>#DIV/0!</v>
      </c>
      <c r="O43" s="6" t="e">
        <f t="shared" si="7"/>
        <v>#DIV/0!</v>
      </c>
      <c r="P43" s="6"/>
      <c r="Q43" s="6"/>
      <c r="R43" s="6"/>
    </row>
    <row r="44" spans="1:18" x14ac:dyDescent="0.25">
      <c r="A44" s="2">
        <v>38</v>
      </c>
      <c r="B44" s="6">
        <v>97.435497999999995</v>
      </c>
      <c r="C44" s="6"/>
      <c r="D44" s="6">
        <v>56.011256000000003</v>
      </c>
      <c r="E44" s="6"/>
      <c r="F44" s="6"/>
      <c r="J44" s="12">
        <f t="shared" si="0"/>
        <v>38</v>
      </c>
      <c r="K44" s="6">
        <f t="shared" si="3"/>
        <v>30.879123992366726</v>
      </c>
      <c r="L44" s="6" t="e">
        <f t="shared" si="4"/>
        <v>#DIV/0!</v>
      </c>
      <c r="M44" s="6">
        <f t="shared" si="5"/>
        <v>23.70886366126123</v>
      </c>
      <c r="N44" s="6" t="e">
        <f t="shared" si="6"/>
        <v>#DIV/0!</v>
      </c>
      <c r="O44" s="6" t="e">
        <f t="shared" si="7"/>
        <v>#DIV/0!</v>
      </c>
      <c r="P44" s="6"/>
      <c r="Q44" s="6"/>
      <c r="R44" s="6"/>
    </row>
    <row r="45" spans="1:18" x14ac:dyDescent="0.25">
      <c r="A45" s="2">
        <v>39</v>
      </c>
      <c r="B45" s="6">
        <v>97.312822999999995</v>
      </c>
      <c r="C45" s="6"/>
      <c r="D45" s="6">
        <v>52.752298500000002</v>
      </c>
      <c r="E45" s="6"/>
      <c r="F45" s="6"/>
      <c r="J45" s="12">
        <f t="shared" si="0"/>
        <v>39</v>
      </c>
      <c r="K45" s="6">
        <f t="shared" si="3"/>
        <v>30.918050995191045</v>
      </c>
      <c r="L45" s="6" t="e">
        <f t="shared" si="4"/>
        <v>#DIV/0!</v>
      </c>
      <c r="M45" s="6">
        <f t="shared" si="5"/>
        <v>25.173561527371174</v>
      </c>
      <c r="N45" s="6" t="e">
        <f t="shared" si="6"/>
        <v>#DIV/0!</v>
      </c>
      <c r="O45" s="6" t="e">
        <f t="shared" si="7"/>
        <v>#DIV/0!</v>
      </c>
      <c r="P45" s="6"/>
      <c r="Q45" s="6"/>
      <c r="R45" s="6"/>
    </row>
    <row r="46" spans="1:18" x14ac:dyDescent="0.25">
      <c r="A46" s="2">
        <v>40</v>
      </c>
      <c r="B46" s="6">
        <v>103.221982</v>
      </c>
      <c r="C46" s="6"/>
      <c r="D46" s="6">
        <v>49.211495499999998</v>
      </c>
      <c r="E46" s="6"/>
      <c r="F46" s="6"/>
      <c r="J46" s="12">
        <f t="shared" si="0"/>
        <v>40</v>
      </c>
      <c r="K46" s="6">
        <f t="shared" si="3"/>
        <v>29.148082275730765</v>
      </c>
      <c r="L46" s="6" t="e">
        <f t="shared" si="4"/>
        <v>#DIV/0!</v>
      </c>
      <c r="M46" s="6">
        <f t="shared" si="5"/>
        <v>26.984817642861515</v>
      </c>
      <c r="N46" s="6" t="e">
        <f t="shared" si="6"/>
        <v>#DIV/0!</v>
      </c>
      <c r="O46" s="6" t="e">
        <f t="shared" si="7"/>
        <v>#DIV/0!</v>
      </c>
      <c r="P46" s="6"/>
      <c r="Q46" s="6"/>
      <c r="R46" s="6"/>
    </row>
    <row r="47" spans="1:18" x14ac:dyDescent="0.25">
      <c r="A47" s="2">
        <v>41</v>
      </c>
      <c r="B47" s="6">
        <v>101.81588499999999</v>
      </c>
      <c r="C47" s="6"/>
      <c r="D47" s="6">
        <v>47.655804000000003</v>
      </c>
      <c r="E47" s="6"/>
      <c r="F47" s="6"/>
      <c r="J47" s="12">
        <f t="shared" si="0"/>
        <v>41</v>
      </c>
      <c r="K47" s="6">
        <f t="shared" si="3"/>
        <v>29.550622911149869</v>
      </c>
      <c r="L47" s="6" t="e">
        <f t="shared" si="4"/>
        <v>#DIV/0!</v>
      </c>
      <c r="M47" s="6">
        <f t="shared" si="5"/>
        <v>27.865718769533299</v>
      </c>
      <c r="N47" s="6" t="e">
        <f t="shared" si="6"/>
        <v>#DIV/0!</v>
      </c>
      <c r="O47" s="6" t="e">
        <f t="shared" si="7"/>
        <v>#DIV/0!</v>
      </c>
      <c r="P47" s="6"/>
      <c r="Q47" s="6"/>
      <c r="R47" s="6"/>
    </row>
    <row r="48" spans="1:18" x14ac:dyDescent="0.25">
      <c r="A48" s="2">
        <v>42</v>
      </c>
      <c r="B48" s="6">
        <v>96.538859000000002</v>
      </c>
      <c r="C48" s="6"/>
      <c r="D48" s="6">
        <v>47.204041500000002</v>
      </c>
      <c r="E48" s="6"/>
      <c r="F48" s="6"/>
      <c r="J48" s="12">
        <f t="shared" si="0"/>
        <v>42</v>
      </c>
      <c r="K48" s="6">
        <f t="shared" si="3"/>
        <v>31.165924842762021</v>
      </c>
      <c r="L48" s="6" t="e">
        <f t="shared" si="4"/>
        <v>#DIV/0!</v>
      </c>
      <c r="M48" s="6">
        <f t="shared" si="5"/>
        <v>28.132405400075754</v>
      </c>
      <c r="N48" s="6" t="e">
        <f t="shared" si="6"/>
        <v>#DIV/0!</v>
      </c>
      <c r="O48" s="6" t="e">
        <f t="shared" si="7"/>
        <v>#DIV/0!</v>
      </c>
      <c r="P48" s="6"/>
      <c r="Q48" s="6"/>
      <c r="R48" s="6"/>
    </row>
    <row r="49" spans="1:18" x14ac:dyDescent="0.25">
      <c r="A49" s="2">
        <v>43</v>
      </c>
      <c r="B49" s="6">
        <v>88.537946000000005</v>
      </c>
      <c r="C49" s="6"/>
      <c r="D49" s="6">
        <v>53.088323500000001</v>
      </c>
      <c r="E49" s="6"/>
      <c r="F49" s="6"/>
      <c r="J49" s="12">
        <f t="shared" si="0"/>
        <v>43</v>
      </c>
      <c r="K49" s="6">
        <f t="shared" si="3"/>
        <v>33.982297533760267</v>
      </c>
      <c r="L49" s="6" t="e">
        <f t="shared" si="4"/>
        <v>#DIV/0!</v>
      </c>
      <c r="M49" s="6">
        <f t="shared" si="5"/>
        <v>25.014224304898232</v>
      </c>
      <c r="N49" s="6" t="e">
        <f t="shared" si="6"/>
        <v>#DIV/0!</v>
      </c>
      <c r="O49" s="6" t="e">
        <f t="shared" si="7"/>
        <v>#DIV/0!</v>
      </c>
      <c r="P49" s="6"/>
      <c r="Q49" s="6"/>
      <c r="R49" s="6"/>
    </row>
    <row r="50" spans="1:18" x14ac:dyDescent="0.25">
      <c r="A50" s="2">
        <v>44</v>
      </c>
      <c r="B50" s="6">
        <v>95.922841000000005</v>
      </c>
      <c r="C50" s="6"/>
      <c r="D50" s="6">
        <v>52.390852500000001</v>
      </c>
      <c r="E50" s="6"/>
      <c r="F50" s="6"/>
      <c r="J50" s="12">
        <f t="shared" si="0"/>
        <v>44</v>
      </c>
      <c r="K50" s="6">
        <f t="shared" si="3"/>
        <v>31.366072904366955</v>
      </c>
      <c r="L50" s="6" t="e">
        <f t="shared" si="4"/>
        <v>#DIV/0!</v>
      </c>
      <c r="M50" s="6">
        <f t="shared" si="5"/>
        <v>25.347234653225009</v>
      </c>
      <c r="N50" s="6" t="e">
        <f t="shared" si="6"/>
        <v>#DIV/0!</v>
      </c>
      <c r="O50" s="6" t="e">
        <f t="shared" si="7"/>
        <v>#DIV/0!</v>
      </c>
      <c r="P50" s="6"/>
      <c r="Q50" s="6"/>
      <c r="R50" s="6"/>
    </row>
    <row r="51" spans="1:18" x14ac:dyDescent="0.25">
      <c r="A51" s="2">
        <v>45</v>
      </c>
      <c r="B51" s="6">
        <v>95.871381</v>
      </c>
      <c r="C51" s="6"/>
      <c r="D51" s="6">
        <v>59.469440000000006</v>
      </c>
      <c r="E51" s="6"/>
      <c r="F51" s="6"/>
      <c r="J51" s="12">
        <f t="shared" si="0"/>
        <v>45</v>
      </c>
      <c r="K51" s="6">
        <f t="shared" si="3"/>
        <v>31.382908983025914</v>
      </c>
      <c r="L51" s="6" t="e">
        <f t="shared" si="4"/>
        <v>#DIV/0!</v>
      </c>
      <c r="M51" s="6">
        <f t="shared" si="5"/>
        <v>22.330178861613629</v>
      </c>
      <c r="N51" s="6" t="e">
        <f t="shared" si="6"/>
        <v>#DIV/0!</v>
      </c>
      <c r="O51" s="6" t="e">
        <f t="shared" si="7"/>
        <v>#DIV/0!</v>
      </c>
      <c r="P51" s="6"/>
      <c r="Q51" s="6"/>
      <c r="R51" s="6"/>
    </row>
    <row r="52" spans="1:18" x14ac:dyDescent="0.25">
      <c r="A52" s="2">
        <v>46</v>
      </c>
      <c r="B52" s="6">
        <v>96.847545999999994</v>
      </c>
      <c r="C52" s="6"/>
      <c r="D52" s="6">
        <v>50.554153499999998</v>
      </c>
      <c r="E52" s="6"/>
      <c r="F52" s="6"/>
      <c r="J52" s="12">
        <f t="shared" si="0"/>
        <v>46</v>
      </c>
      <c r="K52" s="6">
        <f t="shared" si="3"/>
        <v>31.066588140498677</v>
      </c>
      <c r="L52" s="6" t="e">
        <f t="shared" si="4"/>
        <v>#DIV/0!</v>
      </c>
      <c r="M52" s="6">
        <f t="shared" si="5"/>
        <v>26.268133082279778</v>
      </c>
      <c r="N52" s="6" t="e">
        <f t="shared" si="6"/>
        <v>#DIV/0!</v>
      </c>
      <c r="O52" s="6" t="e">
        <f t="shared" si="7"/>
        <v>#DIV/0!</v>
      </c>
      <c r="P52" s="6"/>
      <c r="Q52" s="6"/>
      <c r="R52" s="6"/>
    </row>
    <row r="53" spans="1:18" x14ac:dyDescent="0.25">
      <c r="A53" s="2">
        <v>47</v>
      </c>
      <c r="B53" s="6">
        <v>84.768797000000006</v>
      </c>
      <c r="C53" s="6"/>
      <c r="D53" s="6">
        <v>60.965265500000001</v>
      </c>
      <c r="E53" s="6"/>
      <c r="F53" s="6"/>
      <c r="J53" s="12">
        <f t="shared" si="0"/>
        <v>47</v>
      </c>
      <c r="K53" s="6">
        <f t="shared" si="3"/>
        <v>35.49328208585996</v>
      </c>
      <c r="L53" s="6" t="e">
        <f t="shared" si="4"/>
        <v>#DIV/0!</v>
      </c>
      <c r="M53" s="6">
        <f t="shared" si="5"/>
        <v>21.782292279199538</v>
      </c>
      <c r="N53" s="6" t="e">
        <f t="shared" si="6"/>
        <v>#DIV/0!</v>
      </c>
      <c r="O53" s="6" t="e">
        <f t="shared" si="7"/>
        <v>#DIV/0!</v>
      </c>
      <c r="P53" s="6"/>
      <c r="Q53" s="6"/>
      <c r="R53" s="6"/>
    </row>
    <row r="54" spans="1:18" x14ac:dyDescent="0.25">
      <c r="A54" s="2">
        <v>48</v>
      </c>
      <c r="B54" s="6">
        <v>88.434338999999994</v>
      </c>
      <c r="C54" s="6"/>
      <c r="D54" s="6">
        <v>51.194154999999995</v>
      </c>
      <c r="E54" s="6"/>
      <c r="F54" s="6"/>
      <c r="J54" s="12">
        <f t="shared" si="0"/>
        <v>48</v>
      </c>
      <c r="K54" s="6">
        <f t="shared" si="3"/>
        <v>34.02211016695675</v>
      </c>
      <c r="L54" s="6" t="e">
        <f t="shared" si="4"/>
        <v>#DIV/0!</v>
      </c>
      <c r="M54" s="6">
        <f t="shared" si="5"/>
        <v>25.939743160132249</v>
      </c>
      <c r="N54" s="6" t="e">
        <f t="shared" si="6"/>
        <v>#DIV/0!</v>
      </c>
      <c r="O54" s="6" t="e">
        <f t="shared" si="7"/>
        <v>#DIV/0!</v>
      </c>
      <c r="P54" s="6"/>
      <c r="Q54" s="6"/>
      <c r="R54" s="6"/>
    </row>
    <row r="55" spans="1:18" x14ac:dyDescent="0.25">
      <c r="A55" s="2">
        <v>49</v>
      </c>
      <c r="B55" s="6">
        <v>87.428740000000005</v>
      </c>
      <c r="C55" s="6"/>
      <c r="D55" s="6">
        <v>46.568174999999997</v>
      </c>
      <c r="E55" s="6"/>
      <c r="F55" s="6"/>
      <c r="J55" s="12">
        <f t="shared" si="0"/>
        <v>49</v>
      </c>
      <c r="K55" s="6">
        <f t="shared" si="3"/>
        <v>34.413430000249342</v>
      </c>
      <c r="L55" s="6" t="e">
        <f t="shared" si="4"/>
        <v>#DIV/0!</v>
      </c>
      <c r="M55" s="6">
        <f t="shared" si="5"/>
        <v>28.516540147858493</v>
      </c>
      <c r="N55" s="6" t="e">
        <f t="shared" si="6"/>
        <v>#DIV/0!</v>
      </c>
      <c r="O55" s="6" t="e">
        <f t="shared" si="7"/>
        <v>#DIV/0!</v>
      </c>
      <c r="P55" s="6"/>
      <c r="Q55" s="6"/>
      <c r="R55" s="6"/>
    </row>
    <row r="56" spans="1:18" x14ac:dyDescent="0.25">
      <c r="A56" s="2">
        <v>50</v>
      </c>
      <c r="B56" s="6">
        <v>82.374166000000002</v>
      </c>
      <c r="C56" s="6"/>
      <c r="D56" s="6">
        <v>43.7504925</v>
      </c>
      <c r="E56" s="6"/>
      <c r="F56" s="6"/>
      <c r="J56" s="12">
        <f t="shared" si="0"/>
        <v>50</v>
      </c>
      <c r="K56" s="6">
        <f t="shared" si="3"/>
        <v>36.525077825977625</v>
      </c>
      <c r="L56" s="6" t="e">
        <f t="shared" si="4"/>
        <v>#DIV/0!</v>
      </c>
      <c r="M56" s="6">
        <f t="shared" si="5"/>
        <v>30.353103613633607</v>
      </c>
      <c r="N56" s="6" t="e">
        <f t="shared" si="6"/>
        <v>#DIV/0!</v>
      </c>
      <c r="O56" s="6" t="e">
        <f t="shared" si="7"/>
        <v>#DIV/0!</v>
      </c>
      <c r="P56" s="6"/>
      <c r="Q56" s="6"/>
      <c r="R56" s="6"/>
    </row>
    <row r="57" spans="1:18" x14ac:dyDescent="0.25">
      <c r="A57" s="2">
        <v>51</v>
      </c>
      <c r="B57" s="6">
        <v>92.762094000000005</v>
      </c>
      <c r="C57" s="6"/>
      <c r="D57" s="6">
        <v>50.660526500000003</v>
      </c>
      <c r="E57" s="6"/>
      <c r="F57" s="6"/>
      <c r="J57" s="12">
        <f t="shared" si="0"/>
        <v>51</v>
      </c>
      <c r="K57" s="6">
        <f t="shared" si="3"/>
        <v>32.434830804919088</v>
      </c>
      <c r="L57" s="6" t="e">
        <f t="shared" si="4"/>
        <v>#DIV/0!</v>
      </c>
      <c r="M57" s="6">
        <f t="shared" si="5"/>
        <v>26.212977316767521</v>
      </c>
      <c r="N57" s="6" t="e">
        <f t="shared" si="6"/>
        <v>#DIV/0!</v>
      </c>
      <c r="O57" s="6" t="e">
        <f t="shared" si="7"/>
        <v>#DIV/0!</v>
      </c>
      <c r="P57" s="6"/>
      <c r="Q57" s="6"/>
      <c r="R57" s="6"/>
    </row>
    <row r="58" spans="1:18" x14ac:dyDescent="0.25">
      <c r="A58" s="2">
        <v>52</v>
      </c>
      <c r="B58" s="6">
        <v>92.73075</v>
      </c>
      <c r="C58" s="6"/>
      <c r="D58" s="6">
        <v>54.931307000000004</v>
      </c>
      <c r="E58" s="6"/>
      <c r="F58" s="6"/>
      <c r="J58" s="12">
        <f t="shared" si="0"/>
        <v>52</v>
      </c>
      <c r="K58" s="6">
        <f t="shared" si="3"/>
        <v>32.445794129778953</v>
      </c>
      <c r="L58" s="6" t="e">
        <f t="shared" si="4"/>
        <v>#DIV/0!</v>
      </c>
      <c r="M58" s="6">
        <f t="shared" si="5"/>
        <v>24.174979706927417</v>
      </c>
      <c r="N58" s="6" t="e">
        <f t="shared" si="6"/>
        <v>#DIV/0!</v>
      </c>
      <c r="O58" s="6" t="e">
        <f t="shared" si="7"/>
        <v>#DIV/0!</v>
      </c>
      <c r="P58" s="6"/>
      <c r="Q58" s="6"/>
      <c r="R58" s="6"/>
    </row>
    <row r="59" spans="1:18" x14ac:dyDescent="0.25">
      <c r="A59" s="2">
        <v>53</v>
      </c>
      <c r="B59" s="6">
        <v>89.07423</v>
      </c>
      <c r="C59" s="6"/>
      <c r="D59" s="6">
        <v>50.342199999999998</v>
      </c>
      <c r="E59" s="6"/>
      <c r="F59" s="6"/>
      <c r="J59" s="12">
        <f t="shared" si="0"/>
        <v>53</v>
      </c>
      <c r="K59" s="6">
        <f t="shared" si="3"/>
        <v>33.777702305144821</v>
      </c>
      <c r="L59" s="6" t="e">
        <f t="shared" si="4"/>
        <v>#DIV/0!</v>
      </c>
      <c r="M59" s="6">
        <f t="shared" si="5"/>
        <v>26.378728621315716</v>
      </c>
      <c r="N59" s="6" t="e">
        <f t="shared" si="6"/>
        <v>#DIV/0!</v>
      </c>
      <c r="O59" s="6" t="e">
        <f t="shared" si="7"/>
        <v>#DIV/0!</v>
      </c>
      <c r="P59" s="6"/>
      <c r="Q59" s="6"/>
      <c r="R59" s="6"/>
    </row>
    <row r="60" spans="1:18" x14ac:dyDescent="0.25">
      <c r="A60" s="2">
        <v>54</v>
      </c>
      <c r="B60" s="6">
        <v>81.472426999999996</v>
      </c>
      <c r="C60" s="6"/>
      <c r="D60" s="6">
        <v>45.252343500000002</v>
      </c>
      <c r="E60" s="6"/>
      <c r="F60" s="6"/>
      <c r="J60" s="12">
        <f t="shared" si="0"/>
        <v>54</v>
      </c>
      <c r="K60" s="6">
        <f t="shared" si="3"/>
        <v>36.929338363763243</v>
      </c>
      <c r="L60" s="6" t="e">
        <f t="shared" si="4"/>
        <v>#DIV/0!</v>
      </c>
      <c r="M60" s="6">
        <f t="shared" si="5"/>
        <v>29.345733928674875</v>
      </c>
      <c r="N60" s="6" t="e">
        <f t="shared" si="6"/>
        <v>#DIV/0!</v>
      </c>
      <c r="O60" s="6" t="e">
        <f t="shared" si="7"/>
        <v>#DIV/0!</v>
      </c>
      <c r="P60" s="6"/>
      <c r="Q60" s="6"/>
      <c r="R60" s="6"/>
    </row>
    <row r="61" spans="1:18" x14ac:dyDescent="0.25">
      <c r="A61" s="2">
        <v>55</v>
      </c>
      <c r="B61" s="6">
        <v>84.429963000000001</v>
      </c>
      <c r="C61" s="6"/>
      <c r="D61" s="6">
        <v>48.569331500000004</v>
      </c>
      <c r="E61" s="6"/>
      <c r="F61" s="6"/>
      <c r="J61" s="12">
        <f t="shared" si="0"/>
        <v>55</v>
      </c>
      <c r="K61" s="6">
        <f t="shared" si="3"/>
        <v>35.635723587845227</v>
      </c>
      <c r="L61" s="6" t="e">
        <f t="shared" si="4"/>
        <v>#DIV/0!</v>
      </c>
      <c r="M61" s="6">
        <f t="shared" si="5"/>
        <v>27.341599955931038</v>
      </c>
      <c r="N61" s="6" t="e">
        <f t="shared" si="6"/>
        <v>#DIV/0!</v>
      </c>
      <c r="O61" s="6" t="e">
        <f t="shared" si="7"/>
        <v>#DIV/0!</v>
      </c>
      <c r="P61" s="6"/>
      <c r="Q61" s="6"/>
      <c r="R61" s="6"/>
    </row>
    <row r="62" spans="1:18" x14ac:dyDescent="0.25">
      <c r="A62" s="2">
        <v>56</v>
      </c>
      <c r="B62" s="6">
        <v>83.925219999999996</v>
      </c>
      <c r="C62" s="6"/>
      <c r="D62" s="6">
        <v>47.890387000000004</v>
      </c>
      <c r="E62" s="6"/>
      <c r="F62" s="6"/>
      <c r="J62" s="12">
        <f t="shared" si="0"/>
        <v>56</v>
      </c>
      <c r="K62" s="6">
        <f t="shared" si="3"/>
        <v>35.850043931967058</v>
      </c>
      <c r="L62" s="6" t="e">
        <f t="shared" si="4"/>
        <v>#DIV/0!</v>
      </c>
      <c r="M62" s="6">
        <f t="shared" si="5"/>
        <v>27.72922323638771</v>
      </c>
      <c r="N62" s="6" t="e">
        <f t="shared" si="6"/>
        <v>#DIV/0!</v>
      </c>
      <c r="O62" s="6" t="e">
        <f t="shared" si="7"/>
        <v>#DIV/0!</v>
      </c>
      <c r="P62" s="6"/>
      <c r="Q62" s="6"/>
      <c r="R62" s="6"/>
    </row>
    <row r="63" spans="1:18" x14ac:dyDescent="0.25">
      <c r="A63" s="2">
        <v>57</v>
      </c>
      <c r="B63" s="6">
        <v>83.407174999999995</v>
      </c>
      <c r="C63" s="6"/>
      <c r="D63" s="6">
        <v>48.927052500000002</v>
      </c>
      <c r="E63" s="6"/>
      <c r="F63" s="6"/>
      <c r="J63" s="12">
        <f t="shared" si="0"/>
        <v>57</v>
      </c>
      <c r="K63" s="6">
        <f t="shared" si="3"/>
        <v>36.072709859793235</v>
      </c>
      <c r="L63" s="6" t="e">
        <f t="shared" si="4"/>
        <v>#DIV/0!</v>
      </c>
      <c r="M63" s="6">
        <f t="shared" si="5"/>
        <v>27.141696957935491</v>
      </c>
      <c r="N63" s="6" t="e">
        <f t="shared" si="6"/>
        <v>#DIV/0!</v>
      </c>
      <c r="O63" s="6" t="e">
        <f t="shared" si="7"/>
        <v>#DIV/0!</v>
      </c>
      <c r="P63" s="6"/>
      <c r="Q63" s="6"/>
      <c r="R63" s="6"/>
    </row>
    <row r="64" spans="1:18" x14ac:dyDescent="0.25">
      <c r="A64" s="2">
        <v>58</v>
      </c>
      <c r="B64" s="6">
        <v>81.383899999999997</v>
      </c>
      <c r="C64" s="6"/>
      <c r="D64" s="6">
        <v>51.852208500000003</v>
      </c>
      <c r="E64" s="6"/>
      <c r="F64" s="6"/>
      <c r="J64" s="12">
        <f t="shared" si="0"/>
        <v>58</v>
      </c>
      <c r="K64" s="6">
        <f t="shared" si="3"/>
        <v>36.969509006081054</v>
      </c>
      <c r="L64" s="6" t="e">
        <f t="shared" si="4"/>
        <v>#DIV/0!</v>
      </c>
      <c r="M64" s="6">
        <f t="shared" si="5"/>
        <v>25.61054331948079</v>
      </c>
      <c r="N64" s="6" t="e">
        <f t="shared" si="6"/>
        <v>#DIV/0!</v>
      </c>
      <c r="O64" s="6" t="e">
        <f t="shared" si="7"/>
        <v>#DIV/0!</v>
      </c>
      <c r="P64" s="6"/>
      <c r="Q64" s="6"/>
      <c r="R64" s="6"/>
    </row>
    <row r="65" spans="1:18" x14ac:dyDescent="0.25">
      <c r="A65" s="2">
        <v>59</v>
      </c>
      <c r="B65" s="6">
        <v>80.550257999999999</v>
      </c>
      <c r="C65" s="6"/>
      <c r="D65" s="6">
        <v>46.810681000000002</v>
      </c>
      <c r="E65" s="6"/>
      <c r="F65" s="6"/>
      <c r="J65" s="12">
        <f t="shared" si="0"/>
        <v>59</v>
      </c>
      <c r="K65" s="6">
        <f t="shared" si="3"/>
        <v>37.352119021145782</v>
      </c>
      <c r="L65" s="6" t="e">
        <f t="shared" si="4"/>
        <v>#DIV/0!</v>
      </c>
      <c r="M65" s="6">
        <f t="shared" si="5"/>
        <v>28.368808221354438</v>
      </c>
      <c r="N65" s="6" t="e">
        <f t="shared" si="6"/>
        <v>#DIV/0!</v>
      </c>
      <c r="O65" s="6" t="e">
        <f t="shared" si="7"/>
        <v>#DIV/0!</v>
      </c>
      <c r="P65" s="6"/>
      <c r="Q65" s="6"/>
      <c r="R65" s="6"/>
    </row>
    <row r="66" spans="1:18" x14ac:dyDescent="0.25">
      <c r="A66" s="2">
        <v>60</v>
      </c>
      <c r="B66" s="6">
        <v>79.713228000000001</v>
      </c>
      <c r="C66" s="6"/>
      <c r="D66" s="6">
        <v>47.468882499999999</v>
      </c>
      <c r="E66" s="6"/>
      <c r="F66" s="6"/>
      <c r="J66" s="12">
        <f t="shared" si="0"/>
        <v>60</v>
      </c>
      <c r="K66" s="6">
        <f t="shared" si="3"/>
        <v>37.744335532366094</v>
      </c>
      <c r="L66" s="6" t="e">
        <f t="shared" si="4"/>
        <v>#DIV/0!</v>
      </c>
      <c r="M66" s="6">
        <f t="shared" si="5"/>
        <v>27.975447536604641</v>
      </c>
      <c r="N66" s="6" t="e">
        <f t="shared" si="6"/>
        <v>#DIV/0!</v>
      </c>
      <c r="O66" s="6" t="e">
        <f t="shared" si="7"/>
        <v>#DIV/0!</v>
      </c>
      <c r="P66" s="6"/>
      <c r="Q66" s="6"/>
      <c r="R66" s="6"/>
    </row>
    <row r="67" spans="1:18" x14ac:dyDescent="0.25">
      <c r="A67" s="2">
        <v>61</v>
      </c>
      <c r="B67" s="6">
        <v>72.263093999999995</v>
      </c>
      <c r="C67" s="6"/>
      <c r="D67" s="6">
        <v>45.312976999999997</v>
      </c>
      <c r="E67" s="6"/>
      <c r="F67" s="6"/>
      <c r="J67" s="12">
        <f t="shared" si="0"/>
        <v>61</v>
      </c>
      <c r="K67" s="6">
        <f t="shared" si="3"/>
        <v>41.635676767452004</v>
      </c>
      <c r="L67" s="6" t="e">
        <f t="shared" si="4"/>
        <v>#DIV/0!</v>
      </c>
      <c r="M67" s="6">
        <f t="shared" si="5"/>
        <v>29.306466269033706</v>
      </c>
      <c r="N67" s="6" t="e">
        <f t="shared" si="6"/>
        <v>#DIV/0!</v>
      </c>
      <c r="O67" s="6" t="e">
        <f t="shared" si="7"/>
        <v>#DIV/0!</v>
      </c>
      <c r="P67" s="6"/>
      <c r="Q67" s="6"/>
      <c r="R67" s="6"/>
    </row>
    <row r="68" spans="1:18" x14ac:dyDescent="0.25">
      <c r="A68" s="2">
        <v>62</v>
      </c>
      <c r="B68" s="6">
        <v>77.989759000000006</v>
      </c>
      <c r="C68" s="6"/>
      <c r="D68" s="6">
        <v>46.5663105</v>
      </c>
      <c r="E68" s="6"/>
      <c r="F68" s="6"/>
      <c r="J68" s="12">
        <f t="shared" si="0"/>
        <v>62</v>
      </c>
      <c r="K68" s="6">
        <f t="shared" si="3"/>
        <v>38.578434689098088</v>
      </c>
      <c r="L68" s="6" t="e">
        <f t="shared" si="4"/>
        <v>#DIV/0!</v>
      </c>
      <c r="M68" s="6">
        <f t="shared" si="5"/>
        <v>28.517681940895876</v>
      </c>
      <c r="N68" s="6" t="e">
        <f t="shared" si="6"/>
        <v>#DIV/0!</v>
      </c>
      <c r="O68" s="6" t="e">
        <f t="shared" si="7"/>
        <v>#DIV/0!</v>
      </c>
      <c r="P68" s="6"/>
      <c r="Q68" s="6"/>
      <c r="R68" s="6"/>
    </row>
    <row r="69" spans="1:18" x14ac:dyDescent="0.25">
      <c r="A69" s="2">
        <v>63</v>
      </c>
      <c r="B69" s="6">
        <v>66.603048999999999</v>
      </c>
      <c r="C69" s="6"/>
      <c r="D69" s="6">
        <v>46.123927000000002</v>
      </c>
      <c r="E69" s="6"/>
      <c r="F69" s="6"/>
      <c r="J69" s="12">
        <f t="shared" si="0"/>
        <v>63</v>
      </c>
      <c r="K69" s="6">
        <f t="shared" si="3"/>
        <v>45.173950279663622</v>
      </c>
      <c r="L69" s="6" t="e">
        <f t="shared" si="4"/>
        <v>#DIV/0!</v>
      </c>
      <c r="M69" s="6">
        <f t="shared" si="5"/>
        <v>28.791200541098767</v>
      </c>
      <c r="N69" s="6" t="e">
        <f t="shared" si="6"/>
        <v>#DIV/0!</v>
      </c>
      <c r="O69" s="6" t="e">
        <f t="shared" si="7"/>
        <v>#DIV/0!</v>
      </c>
      <c r="P69" s="6"/>
      <c r="Q69" s="6"/>
      <c r="R69" s="6"/>
    </row>
    <row r="70" spans="1:18" x14ac:dyDescent="0.25">
      <c r="A70" s="2">
        <v>64</v>
      </c>
      <c r="B70" s="6">
        <v>71.296051000000006</v>
      </c>
      <c r="C70" s="6"/>
      <c r="D70" s="6">
        <v>50.290246999999994</v>
      </c>
      <c r="E70" s="6"/>
      <c r="F70" s="6"/>
      <c r="J70" s="12">
        <f t="shared" si="0"/>
        <v>64</v>
      </c>
      <c r="K70" s="6">
        <f t="shared" si="3"/>
        <v>42.200413372123506</v>
      </c>
      <c r="L70" s="6" t="e">
        <f t="shared" si="4"/>
        <v>#DIV/0!</v>
      </c>
      <c r="M70" s="6">
        <f t="shared" si="5"/>
        <v>26.405979513284162</v>
      </c>
      <c r="N70" s="6" t="e">
        <f t="shared" si="6"/>
        <v>#DIV/0!</v>
      </c>
      <c r="O70" s="6" t="e">
        <f t="shared" si="7"/>
        <v>#DIV/0!</v>
      </c>
      <c r="P70" s="6"/>
      <c r="Q70" s="6"/>
      <c r="R70" s="6"/>
    </row>
    <row r="71" spans="1:18" x14ac:dyDescent="0.25">
      <c r="A71" s="2">
        <v>65</v>
      </c>
      <c r="B71" s="6">
        <v>71.644318499999997</v>
      </c>
      <c r="C71" s="6"/>
      <c r="D71" s="6">
        <v>43.521373499999996</v>
      </c>
      <c r="E71" s="6"/>
      <c r="F71" s="6">
        <v>24.292700166666673</v>
      </c>
      <c r="J71" s="12">
        <f>A71</f>
        <v>65</v>
      </c>
      <c r="K71" s="6">
        <f t="shared" si="3"/>
        <v>41.995274531085116</v>
      </c>
      <c r="L71" s="6" t="e">
        <f t="shared" si="4"/>
        <v>#DIV/0!</v>
      </c>
      <c r="M71" s="6">
        <f t="shared" si="5"/>
        <v>30.512898036179859</v>
      </c>
      <c r="N71" s="6" t="e">
        <f t="shared" si="6"/>
        <v>#DIV/0!</v>
      </c>
      <c r="O71" s="6">
        <f t="shared" si="7"/>
        <v>13.709692399296271</v>
      </c>
    </row>
    <row r="72" spans="1:18" x14ac:dyDescent="0.25">
      <c r="A72" s="2">
        <v>66</v>
      </c>
      <c r="B72" s="6">
        <v>71.291388499999996</v>
      </c>
      <c r="C72" s="6"/>
      <c r="D72" s="6">
        <v>50.856274499999998</v>
      </c>
      <c r="E72" s="6"/>
      <c r="F72" s="6">
        <v>20.464144666666666</v>
      </c>
      <c r="J72" s="12">
        <f t="shared" si="0"/>
        <v>66</v>
      </c>
      <c r="K72" s="6">
        <f t="shared" ref="K72:K78" si="8">B$7/B72</f>
        <v>42.203173304725297</v>
      </c>
      <c r="L72" s="6" t="e">
        <f t="shared" ref="L72:L78" si="9">C$7/C72</f>
        <v>#DIV/0!</v>
      </c>
      <c r="M72" s="6">
        <f t="shared" ref="M72:M78" si="10">D$7/D72</f>
        <v>26.112082433407508</v>
      </c>
      <c r="N72" s="6" t="e">
        <f t="shared" ref="N72:N78" si="11">E$7/E72</f>
        <v>#DIV/0!</v>
      </c>
      <c r="O72" s="6">
        <f t="shared" ref="O72:O78" si="12">F$7/F72</f>
        <v>16.274584267175335</v>
      </c>
    </row>
    <row r="73" spans="1:18" x14ac:dyDescent="0.25">
      <c r="A73" s="2">
        <v>67</v>
      </c>
      <c r="B73" s="6">
        <v>70.886656500000001</v>
      </c>
      <c r="C73" s="6"/>
      <c r="D73" s="6">
        <v>46.092860666666667</v>
      </c>
      <c r="E73" s="6"/>
      <c r="F73" s="6">
        <v>20.417565166666666</v>
      </c>
      <c r="J73" s="12">
        <f t="shared" ref="J73:J78" si="13">A73</f>
        <v>67</v>
      </c>
      <c r="K73" s="6">
        <f t="shared" si="8"/>
        <v>42.444135082037619</v>
      </c>
      <c r="L73" s="6" t="e">
        <f t="shared" si="9"/>
        <v>#DIV/0!</v>
      </c>
      <c r="M73" s="6">
        <f t="shared" si="10"/>
        <v>28.810605651134029</v>
      </c>
      <c r="N73" s="6" t="e">
        <f t="shared" si="11"/>
        <v>#DIV/0!</v>
      </c>
      <c r="O73" s="6">
        <f t="shared" si="12"/>
        <v>16.311712200485939</v>
      </c>
    </row>
    <row r="74" spans="1:18" x14ac:dyDescent="0.25">
      <c r="A74" s="2">
        <v>68</v>
      </c>
      <c r="B74" s="6">
        <v>71.261930000000007</v>
      </c>
      <c r="C74" s="6"/>
      <c r="D74" s="6">
        <v>43.531885666666675</v>
      </c>
      <c r="E74" s="6"/>
      <c r="F74" s="6">
        <v>21.119853333333335</v>
      </c>
      <c r="J74" s="12">
        <f t="shared" si="13"/>
        <v>68</v>
      </c>
      <c r="K74" s="6">
        <f t="shared" si="8"/>
        <v>42.220619396639968</v>
      </c>
      <c r="L74" s="6" t="e">
        <f t="shared" si="9"/>
        <v>#DIV/0!</v>
      </c>
      <c r="M74" s="6">
        <f t="shared" si="10"/>
        <v>30.505529720639942</v>
      </c>
      <c r="N74" s="6" t="e">
        <f t="shared" si="11"/>
        <v>#DIV/0!</v>
      </c>
      <c r="O74" s="6">
        <f t="shared" si="12"/>
        <v>15.769306802319965</v>
      </c>
    </row>
    <row r="75" spans="1:18" x14ac:dyDescent="0.25">
      <c r="A75" s="2">
        <v>69</v>
      </c>
      <c r="B75" s="6">
        <v>74.501088500000009</v>
      </c>
      <c r="C75" s="6"/>
      <c r="D75" s="6">
        <v>51.439376666666668</v>
      </c>
      <c r="E75" s="6"/>
      <c r="F75" s="6">
        <v>26.141769333333333</v>
      </c>
      <c r="J75" s="12">
        <f t="shared" si="13"/>
        <v>69</v>
      </c>
      <c r="K75" s="6">
        <f t="shared" si="8"/>
        <v>40.384951207793421</v>
      </c>
      <c r="L75" s="6" t="e">
        <f t="shared" si="9"/>
        <v>#DIV/0!</v>
      </c>
      <c r="M75" s="6">
        <f t="shared" si="10"/>
        <v>25.816083281983783</v>
      </c>
      <c r="N75" s="6" t="e">
        <f t="shared" si="11"/>
        <v>#DIV/0!</v>
      </c>
      <c r="O75" s="6">
        <f t="shared" si="12"/>
        <v>12.739973434340865</v>
      </c>
    </row>
    <row r="76" spans="1:18" x14ac:dyDescent="0.25">
      <c r="A76" s="2">
        <v>70</v>
      </c>
      <c r="B76" s="6">
        <v>74.201631000000006</v>
      </c>
      <c r="C76" s="6"/>
      <c r="D76" s="6">
        <v>39.888710666666661</v>
      </c>
      <c r="E76" s="6"/>
      <c r="F76" s="6">
        <v>23.282240999999999</v>
      </c>
      <c r="J76" s="12">
        <f t="shared" si="13"/>
        <v>70</v>
      </c>
      <c r="K76" s="6">
        <f t="shared" si="8"/>
        <v>40.547933831804855</v>
      </c>
      <c r="L76" s="6" t="e">
        <f t="shared" si="9"/>
        <v>#DIV/0!</v>
      </c>
      <c r="M76" s="6">
        <f t="shared" si="10"/>
        <v>33.291706094419439</v>
      </c>
      <c r="N76" s="6" t="e">
        <f t="shared" si="11"/>
        <v>#DIV/0!</v>
      </c>
      <c r="O76" s="6">
        <f t="shared" si="12"/>
        <v>14.304698883296215</v>
      </c>
    </row>
    <row r="77" spans="1:18" x14ac:dyDescent="0.25">
      <c r="A77" s="2">
        <v>71</v>
      </c>
      <c r="B77" s="6">
        <v>72.95795050000001</v>
      </c>
      <c r="C77" s="6"/>
      <c r="D77" s="6">
        <v>46.38645733333334</v>
      </c>
      <c r="E77" s="6"/>
      <c r="F77" s="6">
        <v>24.118696</v>
      </c>
      <c r="J77" s="12">
        <f t="shared" si="13"/>
        <v>71</v>
      </c>
      <c r="K77" s="6">
        <f t="shared" si="8"/>
        <v>41.239135740250809</v>
      </c>
      <c r="L77" s="6" t="e">
        <f t="shared" si="9"/>
        <v>#DIV/0!</v>
      </c>
      <c r="M77" s="6">
        <f t="shared" si="10"/>
        <v>28.628252907033811</v>
      </c>
      <c r="N77" s="6" t="e">
        <f t="shared" si="11"/>
        <v>#DIV/0!</v>
      </c>
      <c r="O77" s="6">
        <f t="shared" si="12"/>
        <v>13.808600880965264</v>
      </c>
    </row>
    <row r="78" spans="1:18" x14ac:dyDescent="0.25">
      <c r="A78" s="2">
        <v>72</v>
      </c>
      <c r="B78" s="6">
        <v>69.237037000000001</v>
      </c>
      <c r="C78" s="6"/>
      <c r="D78" s="6">
        <v>46.016103999999991</v>
      </c>
      <c r="E78" s="6"/>
      <c r="F78" s="6">
        <v>25.236317714285715</v>
      </c>
      <c r="J78" s="12">
        <f t="shared" si="13"/>
        <v>72</v>
      </c>
      <c r="K78" s="6">
        <f t="shared" si="8"/>
        <v>43.455395469913014</v>
      </c>
      <c r="L78" s="6" t="e">
        <f t="shared" si="9"/>
        <v>#DIV/0!</v>
      </c>
      <c r="M78" s="6">
        <f t="shared" si="10"/>
        <v>28.858662871589484</v>
      </c>
      <c r="N78" s="6" t="e">
        <f t="shared" si="11"/>
        <v>#DIV/0!</v>
      </c>
      <c r="O78" s="6">
        <f t="shared" si="12"/>
        <v>13.197069818343735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mpi</vt:lpstr>
      <vt:lpstr>pivot</vt:lpstr>
      <vt:lpstr>pivot times</vt:lpstr>
      <vt:lpstr>pivot calc</vt:lpstr>
      <vt:lpstr>speed-up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2023-06-25T20:50:14Z</dcterms:modified>
</cp:coreProperties>
</file>